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7320" windowHeight="14260" tabRatio="307" activeTab="1"/>
  </bookViews>
  <sheets>
    <sheet name="Entries" sheetId="1" r:id="rId1"/>
    <sheet name="Results" sheetId="2" r:id="rId2"/>
    <sheet name="GradingM" sheetId="3" r:id="rId3"/>
    <sheet name="GradingF" sheetId="4" r:id="rId4"/>
    <sheet name="Age Graded" sheetId="5" r:id="rId5"/>
  </sheets>
  <externalReferences>
    <externalReference r:id="rId8"/>
  </externalReferences>
  <definedNames>
    <definedName name="entries">'Entries'!$A$10:$G$209</definedName>
    <definedName name="Excel_BuiltIn_Print_Area_3">#REF!</definedName>
    <definedName name="Race_Number">'Entries'!$A$10:$G$209</definedName>
  </definedNames>
  <calcPr fullCalcOnLoad="1"/>
</workbook>
</file>

<file path=xl/sharedStrings.xml><?xml version="1.0" encoding="utf-8"?>
<sst xmlns="http://schemas.openxmlformats.org/spreadsheetml/2006/main" count="998" uniqueCount="380">
  <si>
    <t>Race Number</t>
  </si>
  <si>
    <t>Name</t>
  </si>
  <si>
    <t>Category</t>
  </si>
  <si>
    <t>Club</t>
  </si>
  <si>
    <t>Sex</t>
  </si>
  <si>
    <t>Age</t>
  </si>
  <si>
    <t>Teams</t>
  </si>
  <si>
    <t>Position</t>
  </si>
  <si>
    <t>Time</t>
  </si>
  <si>
    <t>Grading</t>
  </si>
  <si>
    <t>Age Graded Time</t>
  </si>
  <si>
    <t>AGE GRADED RESULTS</t>
  </si>
  <si>
    <t>Oxford City &amp; County Council Christmas Fun Run</t>
  </si>
  <si>
    <t>m</t>
  </si>
  <si>
    <t>mv</t>
  </si>
  <si>
    <t>fv</t>
  </si>
  <si>
    <t>guest</t>
  </si>
  <si>
    <t>Oxford City AC</t>
  </si>
  <si>
    <t>Headington Roadrunners</t>
  </si>
  <si>
    <t>City</t>
  </si>
  <si>
    <t>Exley</t>
  </si>
  <si>
    <t>Battye</t>
  </si>
  <si>
    <t xml:space="preserve">Andy </t>
  </si>
  <si>
    <t xml:space="preserve">David </t>
  </si>
  <si>
    <t>Hueter</t>
  </si>
  <si>
    <t xml:space="preserve">Gwyneth </t>
  </si>
  <si>
    <t>James</t>
  </si>
  <si>
    <t>County</t>
  </si>
  <si>
    <t>John</t>
  </si>
  <si>
    <t xml:space="preserve">Julian </t>
  </si>
  <si>
    <t>Richardson</t>
  </si>
  <si>
    <t>Craig</t>
  </si>
  <si>
    <t>Rossington</t>
  </si>
  <si>
    <t>Cherwell &amp; West</t>
  </si>
  <si>
    <t>Smith</t>
  </si>
  <si>
    <t xml:space="preserve"> </t>
  </si>
  <si>
    <t>Adam</t>
  </si>
  <si>
    <t>Marshall</t>
  </si>
  <si>
    <t>Joint Commissioning</t>
  </si>
  <si>
    <t>Danny</t>
  </si>
  <si>
    <t>Hearn</t>
  </si>
  <si>
    <t>Becks</t>
  </si>
  <si>
    <t>Compton</t>
  </si>
  <si>
    <t>Welfare Reform</t>
  </si>
  <si>
    <t>Richard</t>
  </si>
  <si>
    <t>Wood</t>
  </si>
  <si>
    <t>Pickering</t>
  </si>
  <si>
    <t>Ged</t>
  </si>
  <si>
    <t>Taylor</t>
  </si>
  <si>
    <t>Paul</t>
  </si>
  <si>
    <t>Sue</t>
  </si>
  <si>
    <t>Jonathan</t>
  </si>
  <si>
    <t>Duffy</t>
  </si>
  <si>
    <t>Surname</t>
  </si>
  <si>
    <t>Woodstock Harriers</t>
  </si>
  <si>
    <t>Phil</t>
  </si>
  <si>
    <t>FV</t>
  </si>
  <si>
    <t xml:space="preserve">Kate </t>
  </si>
  <si>
    <t>Austin</t>
  </si>
  <si>
    <t>Jones</t>
  </si>
  <si>
    <t>Kimber</t>
  </si>
  <si>
    <t>Chris</t>
  </si>
  <si>
    <t xml:space="preserve">Robert </t>
  </si>
  <si>
    <t>Jeffs</t>
  </si>
  <si>
    <t>Virtual School &amp; Joint Commissioning</t>
  </si>
  <si>
    <t>Tallant</t>
  </si>
  <si>
    <t>Human Resources</t>
  </si>
  <si>
    <t>Public Health</t>
  </si>
  <si>
    <t>Catherine</t>
  </si>
  <si>
    <t>Claire</t>
  </si>
  <si>
    <t>Wilding</t>
  </si>
  <si>
    <t>Sid</t>
  </si>
  <si>
    <t>Khan</t>
  </si>
  <si>
    <t>Kuziara</t>
  </si>
  <si>
    <t>Tim</t>
  </si>
  <si>
    <t>OUIT Services</t>
  </si>
  <si>
    <t>Messer</t>
  </si>
  <si>
    <t>f</t>
  </si>
  <si>
    <t>Holmes</t>
  </si>
  <si>
    <t>Andrew</t>
  </si>
  <si>
    <t>Tarling</t>
  </si>
  <si>
    <t xml:space="preserve">Stewart </t>
  </si>
  <si>
    <t>Thorp</t>
  </si>
  <si>
    <t>Matt</t>
  </si>
  <si>
    <t>Kevin</t>
  </si>
  <si>
    <t>Byrne</t>
  </si>
  <si>
    <t>Graham</t>
  </si>
  <si>
    <t>Norris</t>
  </si>
  <si>
    <t>Price</t>
  </si>
  <si>
    <t>Rose Hill Comm Centre</t>
  </si>
  <si>
    <t>Kidger</t>
  </si>
  <si>
    <t>Environmental Health</t>
  </si>
  <si>
    <t>Christian</t>
  </si>
  <si>
    <t>Nathan</t>
  </si>
  <si>
    <t>Kirwan</t>
  </si>
  <si>
    <t>Morrell</t>
  </si>
  <si>
    <t>Philip</t>
  </si>
  <si>
    <t>Tickner</t>
  </si>
  <si>
    <t>Financial Services</t>
  </si>
  <si>
    <t>Sam</t>
  </si>
  <si>
    <t>Sara</t>
  </si>
  <si>
    <t>Malyon</t>
  </si>
  <si>
    <t>Commissioning, Business Planning &amp; Admin</t>
  </si>
  <si>
    <t>Emma</t>
  </si>
  <si>
    <t>Policy, Partnerships &amp; Communications</t>
  </si>
  <si>
    <t>Adult Social Care</t>
  </si>
  <si>
    <t>Dave</t>
  </si>
  <si>
    <t>Children's Services</t>
  </si>
  <si>
    <t>Cameron</t>
  </si>
  <si>
    <t>Mark</t>
  </si>
  <si>
    <t>Walker</t>
  </si>
  <si>
    <t>Stevenson</t>
  </si>
  <si>
    <t>Ward</t>
  </si>
  <si>
    <t>Roworth</t>
  </si>
  <si>
    <t>Fiona</t>
  </si>
  <si>
    <t>van Galen</t>
  </si>
  <si>
    <t xml:space="preserve">Catherine </t>
  </si>
  <si>
    <t>Arnold</t>
  </si>
  <si>
    <t>Trish</t>
  </si>
  <si>
    <t>Sian</t>
  </si>
  <si>
    <t>Revenues</t>
  </si>
  <si>
    <t>Steven</t>
  </si>
  <si>
    <t>McAuliffe</t>
  </si>
  <si>
    <t xml:space="preserve">Ian </t>
  </si>
  <si>
    <t>White</t>
  </si>
  <si>
    <t>Simon</t>
  </si>
  <si>
    <t>Emily</t>
  </si>
  <si>
    <t>Ian</t>
  </si>
  <si>
    <t>Stephanie</t>
  </si>
  <si>
    <t>Nerys</t>
  </si>
  <si>
    <t>Parry</t>
  </si>
  <si>
    <t>Val</t>
  </si>
  <si>
    <t>Messenger</t>
  </si>
  <si>
    <t>Holburn</t>
  </si>
  <si>
    <t>Shepherd</t>
  </si>
  <si>
    <t>-</t>
  </si>
  <si>
    <t>Vladimir</t>
  </si>
  <si>
    <t>Kralik</t>
  </si>
  <si>
    <t>Parsons</t>
  </si>
  <si>
    <t>Guest</t>
  </si>
  <si>
    <t xml:space="preserve">Sue </t>
  </si>
  <si>
    <t>Walters</t>
  </si>
  <si>
    <t>Pete</t>
  </si>
  <si>
    <t>Gray</t>
  </si>
  <si>
    <t>MacDougall</t>
  </si>
  <si>
    <t>Fire Service</t>
  </si>
  <si>
    <t>Nora</t>
  </si>
  <si>
    <t>Kelemen</t>
  </si>
  <si>
    <t>Bowman</t>
  </si>
  <si>
    <t>In it for the cake</t>
  </si>
  <si>
    <t>Chapman</t>
  </si>
  <si>
    <t>county</t>
  </si>
  <si>
    <t>David</t>
  </si>
  <si>
    <t>Upjohn</t>
  </si>
  <si>
    <t>Gittens</t>
  </si>
  <si>
    <t>Skanska</t>
  </si>
  <si>
    <t>Mauz</t>
  </si>
  <si>
    <t>Traffic &amp; Road Safety</t>
  </si>
  <si>
    <t>Kim</t>
  </si>
  <si>
    <t>Sutherland</t>
  </si>
  <si>
    <t>Cherwell &amp; West Locality Team</t>
  </si>
  <si>
    <t>Seabrook</t>
  </si>
  <si>
    <t xml:space="preserve">Donna </t>
  </si>
  <si>
    <t>Husband</t>
  </si>
  <si>
    <t>Vanessa</t>
  </si>
  <si>
    <t>Poole</t>
  </si>
  <si>
    <t>Lundy</t>
  </si>
  <si>
    <t>Quality &amp; Contracts</t>
  </si>
  <si>
    <t>Jannette</t>
  </si>
  <si>
    <t>County Public Health</t>
  </si>
  <si>
    <t>Ansaf</t>
  </si>
  <si>
    <t>Azhar</t>
  </si>
  <si>
    <t>Christine</t>
  </si>
  <si>
    <t>Kate</t>
  </si>
  <si>
    <t>Liz</t>
  </si>
  <si>
    <t>Benhamou</t>
  </si>
  <si>
    <t>Gill</t>
  </si>
  <si>
    <t>Livingstone</t>
  </si>
  <si>
    <t>Lygo</t>
  </si>
  <si>
    <t>Philippa</t>
  </si>
  <si>
    <t>Dent</t>
  </si>
  <si>
    <t>Vanesa</t>
  </si>
  <si>
    <t>Aracil</t>
  </si>
  <si>
    <t>Ryan</t>
  </si>
  <si>
    <t>Calleja</t>
  </si>
  <si>
    <t>Ed</t>
  </si>
  <si>
    <t>Oxford University Press</t>
  </si>
  <si>
    <t xml:space="preserve">Amanda </t>
  </si>
  <si>
    <t>Hartley</t>
  </si>
  <si>
    <t>Sandland</t>
  </si>
  <si>
    <t>Marc</t>
  </si>
  <si>
    <t>Bloch</t>
  </si>
  <si>
    <t>Adrian</t>
  </si>
  <si>
    <t>Omeara</t>
  </si>
  <si>
    <t>Jamie</t>
  </si>
  <si>
    <t>Barber</t>
  </si>
  <si>
    <t>Baxter</t>
  </si>
  <si>
    <t>Ben</t>
  </si>
  <si>
    <t>Rout</t>
  </si>
  <si>
    <t>Kersti</t>
  </si>
  <si>
    <t>Worsley</t>
  </si>
  <si>
    <t>Armstrong</t>
  </si>
  <si>
    <t>Veronika</t>
  </si>
  <si>
    <t>Sindelarova</t>
  </si>
  <si>
    <t>Nick</t>
  </si>
  <si>
    <t>Sheard</t>
  </si>
  <si>
    <t>Barry</t>
  </si>
  <si>
    <t>Gilbert</t>
  </si>
  <si>
    <t>Wadhurst Runners</t>
  </si>
  <si>
    <t>Nicola</t>
  </si>
  <si>
    <t>Chambers</t>
  </si>
  <si>
    <t>Adopt Thames Valley</t>
  </si>
  <si>
    <t>Caterina</t>
  </si>
  <si>
    <t>Abrusci</t>
  </si>
  <si>
    <t>City Finance</t>
  </si>
  <si>
    <t>Goddard</t>
  </si>
  <si>
    <t>Housing Needs</t>
  </si>
  <si>
    <t>Ossi</t>
  </si>
  <si>
    <t>Mosley</t>
  </si>
  <si>
    <t>Michelle</t>
  </si>
  <si>
    <t>Campbell</t>
  </si>
  <si>
    <t>Andy </t>
  </si>
  <si>
    <t>Neil</t>
  </si>
  <si>
    <t>Hart</t>
  </si>
  <si>
    <t>Christ Church</t>
  </si>
  <si>
    <t>Aaron</t>
  </si>
  <si>
    <t>Burgess</t>
  </si>
  <si>
    <t>Martin </t>
  </si>
  <si>
    <t>Reynolds</t>
  </si>
  <si>
    <t>Ruth </t>
  </si>
  <si>
    <t>McGuire</t>
  </si>
  <si>
    <t>Ruskin School of Art</t>
  </si>
  <si>
    <t>Fraser</t>
  </si>
  <si>
    <t>Neville </t>
  </si>
  <si>
    <t>Baker</t>
  </si>
  <si>
    <t>Helen </t>
  </si>
  <si>
    <t>Running Fleet</t>
  </si>
  <si>
    <t>Hughes</t>
  </si>
  <si>
    <t>Burson</t>
  </si>
  <si>
    <t>Backman</t>
  </si>
  <si>
    <t>Active Communities</t>
  </si>
  <si>
    <t>Baughan</t>
  </si>
  <si>
    <t>Clayson</t>
  </si>
  <si>
    <t>F</t>
  </si>
  <si>
    <t>Vicki</t>
  </si>
  <si>
    <t>Galvin</t>
  </si>
  <si>
    <t>Brendan</t>
  </si>
  <si>
    <t>Wall</t>
  </si>
  <si>
    <t>Michael </t>
  </si>
  <si>
    <t>Woods</t>
  </si>
  <si>
    <t>Infrastructure Funding</t>
  </si>
  <si>
    <t>Oliver</t>
  </si>
  <si>
    <t>Geri</t>
  </si>
  <si>
    <t>Beekmeyer</t>
  </si>
  <si>
    <t>Les </t>
  </si>
  <si>
    <t>Newell</t>
  </si>
  <si>
    <t>John Obika Joggers</t>
  </si>
  <si>
    <t>Sally</t>
  </si>
  <si>
    <t>Culmer</t>
  </si>
  <si>
    <t>Anita</t>
  </si>
  <si>
    <t>Syphas</t>
  </si>
  <si>
    <t>Nigel</t>
  </si>
  <si>
    <t>Clark</t>
  </si>
  <si>
    <t>Volunteer Coordination</t>
  </si>
  <si>
    <t>Maria</t>
  </si>
  <si>
    <t>Pariots</t>
  </si>
  <si>
    <t>Shepley</t>
  </si>
  <si>
    <t>Sumeera</t>
  </si>
  <si>
    <t>Ali</t>
  </si>
  <si>
    <t>Will</t>
  </si>
  <si>
    <t>Madgwick</t>
  </si>
  <si>
    <t>Transport Development Control</t>
  </si>
  <si>
    <t>James </t>
  </si>
  <si>
    <t>Barlow</t>
  </si>
  <si>
    <t>Environmental Sustainability</t>
  </si>
  <si>
    <t>Paul </t>
  </si>
  <si>
    <t>Scott</t>
  </si>
  <si>
    <t>Spencer</t>
  </si>
  <si>
    <t>Tim </t>
  </si>
  <si>
    <t>Wiseman</t>
  </si>
  <si>
    <t>Andrew </t>
  </si>
  <si>
    <t>Sunderland</t>
  </si>
  <si>
    <t>Phil </t>
  </si>
  <si>
    <t>Burroughs</t>
  </si>
  <si>
    <t>Louise </t>
  </si>
  <si>
    <t>Fox</t>
  </si>
  <si>
    <t>Jackie </t>
  </si>
  <si>
    <t>Williams</t>
  </si>
  <si>
    <t>Robinson</t>
  </si>
  <si>
    <t>Harris</t>
  </si>
  <si>
    <t>McQueen</t>
  </si>
  <si>
    <t>Santa's Assets</t>
  </si>
  <si>
    <t>Prestwood</t>
  </si>
  <si>
    <t>Antonia </t>
  </si>
  <si>
    <t>Pavalache</t>
  </si>
  <si>
    <t>Laurence</t>
  </si>
  <si>
    <t>Carl</t>
  </si>
  <si>
    <t>Gregory</t>
  </si>
  <si>
    <t>Chandler</t>
  </si>
  <si>
    <t>Media &amp; Communications</t>
  </si>
  <si>
    <t>Annabelle</t>
  </si>
  <si>
    <t>Davis</t>
  </si>
  <si>
    <t>Bowley</t>
  </si>
  <si>
    <t>Fire &amp; Rescue</t>
  </si>
  <si>
    <t>Ben </t>
  </si>
  <si>
    <t>Bishop</t>
  </si>
  <si>
    <t>Bob</t>
  </si>
  <si>
    <t>Speakman</t>
  </si>
  <si>
    <t>Dewsbury</t>
  </si>
  <si>
    <t>Skanska </t>
  </si>
  <si>
    <t>Heathfield</t>
  </si>
  <si>
    <t>Charlotte</t>
  </si>
  <si>
    <t>Xavier </t>
  </si>
  <si>
    <t>Laurent</t>
  </si>
  <si>
    <t>Stewart</t>
  </si>
  <si>
    <t>Watson</t>
  </si>
  <si>
    <t>Goff</t>
  </si>
  <si>
    <t>Jon </t>
  </si>
  <si>
    <t>Mason</t>
  </si>
  <si>
    <t>Sam </t>
  </si>
  <si>
    <t>Rendell</t>
  </si>
  <si>
    <t>Rachel </t>
  </si>
  <si>
    <t>Slade</t>
  </si>
  <si>
    <t>Natalie </t>
  </si>
  <si>
    <t>Burrows</t>
  </si>
  <si>
    <t>Marcin</t>
  </si>
  <si>
    <t>Wierczorek</t>
  </si>
  <si>
    <t>Fawei</t>
  </si>
  <si>
    <t>Geng</t>
  </si>
  <si>
    <t>Liz </t>
  </si>
  <si>
    <t>O'Farrell</t>
  </si>
  <si>
    <t>Egerton</t>
  </si>
  <si>
    <t>County Library</t>
  </si>
  <si>
    <t>Raven</t>
  </si>
  <si>
    <t>Grace</t>
  </si>
  <si>
    <t>Day</t>
  </si>
  <si>
    <t>Internal Audit</t>
  </si>
  <si>
    <t>Anna</t>
  </si>
  <si>
    <t>Miles</t>
  </si>
  <si>
    <t>Digital Infrastructure</t>
  </si>
  <si>
    <t>Clare</t>
  </si>
  <si>
    <t>Hayns</t>
  </si>
  <si>
    <t>Micah</t>
  </si>
  <si>
    <t>Martin</t>
  </si>
  <si>
    <t>Rhondda AC</t>
  </si>
  <si>
    <t>Beech</t>
  </si>
  <si>
    <t>Charles </t>
  </si>
  <si>
    <t>Getter</t>
  </si>
  <si>
    <t>Patton</t>
  </si>
  <si>
    <t>Resources</t>
  </si>
  <si>
    <t>Saffron</t>
  </si>
  <si>
    <t>Greenwood</t>
  </si>
  <si>
    <t>Rob</t>
  </si>
  <si>
    <t>Webster</t>
  </si>
  <si>
    <t>Mike </t>
  </si>
  <si>
    <t>Dodgson</t>
  </si>
  <si>
    <t>Oxford Mail</t>
  </si>
  <si>
    <t>Monty</t>
  </si>
  <si>
    <t>Powell</t>
  </si>
  <si>
    <t>Edmund</t>
  </si>
  <si>
    <t>Newey</t>
  </si>
  <si>
    <t>Daniel</t>
  </si>
  <si>
    <t>Cookman</t>
  </si>
  <si>
    <t>Phelps</t>
  </si>
  <si>
    <t>Simmonds</t>
  </si>
  <si>
    <t>Kevin </t>
  </si>
  <si>
    <t>Wigham</t>
  </si>
  <si>
    <t>ICT</t>
  </si>
  <si>
    <t>Dales</t>
  </si>
  <si>
    <t>White Horse Harriers</t>
  </si>
  <si>
    <t xml:space="preserve">Owen </t>
  </si>
  <si>
    <t>Lewis</t>
  </si>
  <si>
    <t>Uni Zoology</t>
  </si>
  <si>
    <t>Langton</t>
  </si>
  <si>
    <t>Oxford city AC</t>
  </si>
  <si>
    <t>city</t>
  </si>
  <si>
    <t>Saeed</t>
  </si>
  <si>
    <t>Plowman</t>
  </si>
  <si>
    <t>Road Agreements</t>
  </si>
  <si>
    <t>DECEMBER 4th 2019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</si>
</sst>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hh:mm:ss;@"/>
    <numFmt numFmtId="173" formatCode="#,###.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\“\T\r\ue\”;\“\T\r\ue\”;\“\F\a\lse\”"/>
  </numFmts>
  <fonts count="42"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Fill="1" applyAlignment="1">
      <alignment horizontal="right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21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21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3" fontId="0" fillId="0" borderId="11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21" fontId="0" fillId="0" borderId="0" xfId="0" applyNumberFormat="1" applyFont="1" applyFill="1" applyAlignment="1">
      <alignment/>
    </xf>
    <xf numFmtId="1" fontId="0" fillId="34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21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55" applyBorder="1">
      <alignment/>
      <protection/>
    </xf>
    <xf numFmtId="0" fontId="0" fillId="0" borderId="12" xfId="55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41" fillId="0" borderId="12" xfId="0" applyFont="1" applyBorder="1" applyAlignment="1">
      <alignment/>
    </xf>
    <xf numFmtId="0" fontId="0" fillId="0" borderId="12" xfId="55" applyBorder="1" quotePrefix="1">
      <alignment/>
      <protection/>
    </xf>
    <xf numFmtId="0" fontId="0" fillId="0" borderId="12" xfId="55" applyBorder="1" applyAlignment="1">
      <alignment wrapText="1"/>
      <protection/>
    </xf>
    <xf numFmtId="0" fontId="0" fillId="0" borderId="12" xfId="55" applyBorder="1" applyAlignment="1">
      <alignment horizontal="center" wrapText="1"/>
      <protection/>
    </xf>
    <xf numFmtId="0" fontId="5" fillId="0" borderId="0" xfId="0" applyFont="1" applyAlignment="1">
      <alignment/>
    </xf>
    <xf numFmtId="0" fontId="0" fillId="0" borderId="12" xfId="55" applyFont="1" applyBorder="1" applyAlignment="1">
      <alignment wrapText="1"/>
      <protection/>
    </xf>
    <xf numFmtId="0" fontId="0" fillId="0" borderId="12" xfId="55" applyFont="1" applyBorder="1" applyAlignment="1">
      <alignment horizontal="center"/>
      <protection/>
    </xf>
    <xf numFmtId="0" fontId="0" fillId="0" borderId="12" xfId="55" applyFont="1" applyBorder="1" applyAlignment="1">
      <alignment horizontal="center" wrapText="1"/>
      <protection/>
    </xf>
    <xf numFmtId="0" fontId="0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E:\My%20Photos%20on%20%20E\Running\Xmas%20FunRun2010\Entries%20%20Results%20spreadsheet%202009%20E%20dr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 09"/>
      <sheetName val="Entries"/>
      <sheetName val="Results"/>
      <sheetName val="Age Gra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zoomScalePageLayoutView="0" workbookViewId="0" topLeftCell="A376">
      <pane ySplit="1" topLeftCell="A169" activePane="bottomLeft" state="split"/>
      <selection pane="topLeft" activeCell="A376" sqref="A376"/>
      <selection pane="bottomLeft" activeCell="F187" sqref="F187"/>
    </sheetView>
  </sheetViews>
  <sheetFormatPr defaultColWidth="8.8515625" defaultRowHeight="12.75"/>
  <cols>
    <col min="1" max="1" width="9.140625" style="1" customWidth="1"/>
    <col min="2" max="3" width="29.00390625" style="0" customWidth="1"/>
    <col min="4" max="4" width="29.00390625" style="2" customWidth="1"/>
    <col min="5" max="5" width="25.28125" style="0" customWidth="1"/>
    <col min="6" max="7" width="7.7109375" style="0" customWidth="1"/>
    <col min="8" max="8" width="11.00390625" style="0" customWidth="1"/>
  </cols>
  <sheetData>
    <row r="1" spans="1:4" s="4" customFormat="1" ht="12.75">
      <c r="A1" s="3"/>
      <c r="D1" s="5"/>
    </row>
    <row r="2" spans="1:4" s="4" customFormat="1" ht="12.75">
      <c r="A2" s="3"/>
      <c r="D2" s="5"/>
    </row>
    <row r="3" spans="1:5" s="4" customFormat="1" ht="12.75">
      <c r="A3" s="6"/>
      <c r="B3" s="7"/>
      <c r="C3" s="7"/>
      <c r="D3" s="8"/>
      <c r="E3" s="9"/>
    </row>
    <row r="4" spans="1:5" s="4" customFormat="1" ht="12.75">
      <c r="A4" s="6"/>
      <c r="B4" s="7"/>
      <c r="C4" s="7"/>
      <c r="D4" s="8"/>
      <c r="E4" s="9"/>
    </row>
    <row r="5" spans="1:5" s="4" customFormat="1" ht="12.75">
      <c r="A5" s="6"/>
      <c r="B5" s="7"/>
      <c r="C5" s="7"/>
      <c r="D5" s="8"/>
      <c r="E5" s="9"/>
    </row>
    <row r="6" spans="1:5" s="4" customFormat="1" ht="12.75">
      <c r="A6" s="6"/>
      <c r="B6" s="7"/>
      <c r="C6" s="7"/>
      <c r="D6" s="8"/>
      <c r="E6" s="10"/>
    </row>
    <row r="7" spans="1:5" s="4" customFormat="1" ht="12.75">
      <c r="A7" s="6"/>
      <c r="B7" s="7"/>
      <c r="C7" s="7"/>
      <c r="D7" s="8"/>
      <c r="E7" s="10"/>
    </row>
    <row r="8" spans="1:4" s="4" customFormat="1" ht="12.75">
      <c r="A8" s="11"/>
      <c r="D8" s="5"/>
    </row>
    <row r="9" spans="1:8" s="1" customFormat="1" ht="27.75">
      <c r="A9" s="12" t="s">
        <v>0</v>
      </c>
      <c r="B9" s="12" t="s">
        <v>1</v>
      </c>
      <c r="C9" s="12" t="s">
        <v>53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</row>
    <row r="10" spans="1:7" s="1" customFormat="1" ht="12.75">
      <c r="A10" s="55">
        <v>1</v>
      </c>
      <c r="B10" s="56" t="s">
        <v>22</v>
      </c>
      <c r="C10" s="56" t="s">
        <v>21</v>
      </c>
      <c r="D10" s="57" t="s">
        <v>16</v>
      </c>
      <c r="E10" s="56" t="s">
        <v>54</v>
      </c>
      <c r="F10" s="57" t="s">
        <v>14</v>
      </c>
      <c r="G10" s="58">
        <v>64</v>
      </c>
    </row>
    <row r="11" spans="1:7" s="1" customFormat="1" ht="12.75">
      <c r="A11" s="55">
        <v>2</v>
      </c>
      <c r="B11" s="56" t="s">
        <v>39</v>
      </c>
      <c r="C11" s="56" t="s">
        <v>40</v>
      </c>
      <c r="D11" s="57" t="s">
        <v>27</v>
      </c>
      <c r="E11" s="56" t="s">
        <v>107</v>
      </c>
      <c r="F11" s="57" t="s">
        <v>14</v>
      </c>
      <c r="G11" s="58">
        <v>55</v>
      </c>
    </row>
    <row r="12" spans="1:7" s="1" customFormat="1" ht="12.75">
      <c r="A12" s="55">
        <v>3</v>
      </c>
      <c r="B12" s="59" t="s">
        <v>121</v>
      </c>
      <c r="C12" s="59" t="s">
        <v>122</v>
      </c>
      <c r="D12" s="58" t="s">
        <v>16</v>
      </c>
      <c r="E12" s="55"/>
      <c r="F12" s="58" t="s">
        <v>14</v>
      </c>
      <c r="G12" s="58">
        <v>67</v>
      </c>
    </row>
    <row r="13" spans="1:7" s="1" customFormat="1" ht="12.75">
      <c r="A13" s="55">
        <v>4</v>
      </c>
      <c r="B13" s="56" t="s">
        <v>26</v>
      </c>
      <c r="C13" s="56" t="s">
        <v>76</v>
      </c>
      <c r="D13" s="57" t="s">
        <v>16</v>
      </c>
      <c r="E13" s="60" t="s">
        <v>18</v>
      </c>
      <c r="F13" s="57" t="s">
        <v>14</v>
      </c>
      <c r="G13" s="57">
        <v>47</v>
      </c>
    </row>
    <row r="14" spans="1:7" s="1" customFormat="1" ht="12.75">
      <c r="A14" s="55">
        <v>5</v>
      </c>
      <c r="B14" s="55" t="s">
        <v>106</v>
      </c>
      <c r="C14" s="55" t="s">
        <v>138</v>
      </c>
      <c r="D14" s="55" t="s">
        <v>139</v>
      </c>
      <c r="E14" s="55" t="s">
        <v>17</v>
      </c>
      <c r="F14" s="58" t="s">
        <v>14</v>
      </c>
      <c r="G14" s="58">
        <v>73</v>
      </c>
    </row>
    <row r="15" spans="1:7" s="1" customFormat="1" ht="12.75">
      <c r="A15" s="55">
        <v>6</v>
      </c>
      <c r="B15" s="55" t="s">
        <v>140</v>
      </c>
      <c r="C15" s="55" t="s">
        <v>141</v>
      </c>
      <c r="D15" s="55" t="s">
        <v>139</v>
      </c>
      <c r="E15" s="55"/>
      <c r="F15" s="58" t="s">
        <v>15</v>
      </c>
      <c r="G15" s="58">
        <v>59</v>
      </c>
    </row>
    <row r="16" spans="1:7" s="1" customFormat="1" ht="12.75">
      <c r="A16" s="55">
        <v>7</v>
      </c>
      <c r="B16" s="55" t="s">
        <v>142</v>
      </c>
      <c r="C16" s="55" t="s">
        <v>143</v>
      </c>
      <c r="D16" s="55" t="s">
        <v>139</v>
      </c>
      <c r="E16" s="55"/>
      <c r="F16" s="58" t="s">
        <v>14</v>
      </c>
      <c r="G16" s="58">
        <v>59</v>
      </c>
    </row>
    <row r="17" spans="1:7" s="1" customFormat="1" ht="12.75">
      <c r="A17" s="55">
        <v>8</v>
      </c>
      <c r="B17" s="55" t="s">
        <v>62</v>
      </c>
      <c r="C17" s="55" t="s">
        <v>144</v>
      </c>
      <c r="D17" s="55" t="s">
        <v>27</v>
      </c>
      <c r="E17" s="55" t="s">
        <v>145</v>
      </c>
      <c r="F17" s="58" t="s">
        <v>14</v>
      </c>
      <c r="G17" s="58">
        <v>45</v>
      </c>
    </row>
    <row r="18" spans="1:7" s="4" customFormat="1" ht="12.75">
      <c r="A18" s="55">
        <v>9</v>
      </c>
      <c r="B18" s="55" t="s">
        <v>47</v>
      </c>
      <c r="C18" s="55" t="s">
        <v>48</v>
      </c>
      <c r="D18" s="55" t="s">
        <v>27</v>
      </c>
      <c r="E18" s="56" t="s">
        <v>64</v>
      </c>
      <c r="F18" s="58" t="s">
        <v>14</v>
      </c>
      <c r="G18" s="58">
        <v>68</v>
      </c>
    </row>
    <row r="19" spans="1:7" ht="12.75">
      <c r="A19" s="55">
        <v>10</v>
      </c>
      <c r="B19" s="56" t="s">
        <v>109</v>
      </c>
      <c r="C19" s="56" t="s">
        <v>110</v>
      </c>
      <c r="D19" s="58" t="s">
        <v>27</v>
      </c>
      <c r="E19" s="56" t="s">
        <v>64</v>
      </c>
      <c r="F19" s="58" t="s">
        <v>14</v>
      </c>
      <c r="G19" s="58">
        <v>40</v>
      </c>
    </row>
    <row r="20" spans="1:7" ht="12.75">
      <c r="A20" s="55">
        <v>11</v>
      </c>
      <c r="B20" s="55" t="s">
        <v>146</v>
      </c>
      <c r="C20" s="55" t="s">
        <v>147</v>
      </c>
      <c r="D20" s="58" t="s">
        <v>27</v>
      </c>
      <c r="E20" s="56" t="s">
        <v>64</v>
      </c>
      <c r="F20" s="58" t="s">
        <v>77</v>
      </c>
      <c r="G20" s="58">
        <v>28</v>
      </c>
    </row>
    <row r="21" spans="1:7" ht="15">
      <c r="A21" s="55">
        <v>12</v>
      </c>
      <c r="B21" s="63" t="s">
        <v>222</v>
      </c>
      <c r="C21" s="63" t="s">
        <v>223</v>
      </c>
      <c r="D21" s="63" t="s">
        <v>16</v>
      </c>
      <c r="E21" s="63" t="s">
        <v>224</v>
      </c>
      <c r="F21" s="63" t="s">
        <v>13</v>
      </c>
      <c r="G21" s="63">
        <v>35</v>
      </c>
    </row>
    <row r="22" spans="1:11" ht="15">
      <c r="A22" s="55">
        <v>13</v>
      </c>
      <c r="B22" s="63" t="s">
        <v>125</v>
      </c>
      <c r="C22" s="63" t="s">
        <v>368</v>
      </c>
      <c r="D22" s="63" t="s">
        <v>16</v>
      </c>
      <c r="E22" s="63" t="s">
        <v>18</v>
      </c>
      <c r="F22" s="63" t="s">
        <v>14</v>
      </c>
      <c r="G22" s="63">
        <v>59</v>
      </c>
      <c r="I22" s="35"/>
      <c r="J22" s="1"/>
      <c r="K22" s="1"/>
    </row>
    <row r="23" spans="1:11" ht="12.75">
      <c r="A23" s="55">
        <v>14</v>
      </c>
      <c r="B23" t="s">
        <v>225</v>
      </c>
      <c r="C23" t="s">
        <v>226</v>
      </c>
      <c r="D23" t="s">
        <v>16</v>
      </c>
      <c r="E23" t="s">
        <v>17</v>
      </c>
      <c r="F23" t="s">
        <v>13</v>
      </c>
      <c r="G23">
        <v>38</v>
      </c>
      <c r="I23" s="35"/>
      <c r="J23" s="1"/>
      <c r="K23" s="1"/>
    </row>
    <row r="24" spans="1:11" ht="15">
      <c r="A24" s="55">
        <v>15</v>
      </c>
      <c r="B24" s="63" t="s">
        <v>227</v>
      </c>
      <c r="C24" s="63" t="s">
        <v>228</v>
      </c>
      <c r="D24" s="63" t="s">
        <v>16</v>
      </c>
      <c r="E24" t="s">
        <v>17</v>
      </c>
      <c r="F24" s="63" t="s">
        <v>14</v>
      </c>
      <c r="G24" s="63">
        <v>70</v>
      </c>
      <c r="I24" s="35"/>
      <c r="J24" s="1"/>
      <c r="K24" s="1"/>
    </row>
    <row r="25" spans="1:11" ht="12.75">
      <c r="A25" s="55">
        <v>16</v>
      </c>
      <c r="B25" t="s">
        <v>229</v>
      </c>
      <c r="C25" t="s">
        <v>230</v>
      </c>
      <c r="D25" t="s">
        <v>16</v>
      </c>
      <c r="E25" t="s">
        <v>231</v>
      </c>
      <c r="F25" t="s">
        <v>15</v>
      </c>
      <c r="G25">
        <v>45</v>
      </c>
      <c r="I25" s="36"/>
      <c r="J25" s="1"/>
      <c r="K25" s="1"/>
    </row>
    <row r="26" spans="1:11" ht="12.75">
      <c r="A26" s="55">
        <v>17</v>
      </c>
      <c r="B26" s="55" t="s">
        <v>370</v>
      </c>
      <c r="C26" s="55" t="s">
        <v>371</v>
      </c>
      <c r="D26" s="55" t="s">
        <v>16</v>
      </c>
      <c r="E26" s="55" t="s">
        <v>372</v>
      </c>
      <c r="F26" s="58" t="s">
        <v>14</v>
      </c>
      <c r="G26" s="58">
        <v>47</v>
      </c>
      <c r="I26" s="36"/>
      <c r="J26" s="1"/>
      <c r="K26" s="1"/>
    </row>
    <row r="27" spans="1:11" ht="13.5">
      <c r="A27" s="55">
        <v>18</v>
      </c>
      <c r="B27" s="61" t="s">
        <v>51</v>
      </c>
      <c r="C27" s="61" t="s">
        <v>52</v>
      </c>
      <c r="D27" s="57" t="s">
        <v>27</v>
      </c>
      <c r="E27" s="61" t="s">
        <v>38</v>
      </c>
      <c r="F27" s="62" t="s">
        <v>13</v>
      </c>
      <c r="G27" s="62">
        <v>33</v>
      </c>
      <c r="I27" s="36"/>
      <c r="J27" s="1"/>
      <c r="K27" s="1"/>
    </row>
    <row r="28" spans="1:11" ht="12.75">
      <c r="A28" s="55">
        <v>19</v>
      </c>
      <c r="B28" s="55" t="s">
        <v>41</v>
      </c>
      <c r="C28" s="55" t="s">
        <v>42</v>
      </c>
      <c r="D28" s="58" t="s">
        <v>27</v>
      </c>
      <c r="E28" s="56" t="s">
        <v>149</v>
      </c>
      <c r="F28" s="58" t="s">
        <v>15</v>
      </c>
      <c r="G28" s="58">
        <v>46</v>
      </c>
      <c r="I28" s="35"/>
      <c r="J28" s="4"/>
      <c r="K28" s="4"/>
    </row>
    <row r="29" spans="1:9" ht="12.75">
      <c r="A29" s="55">
        <v>20</v>
      </c>
      <c r="B29" s="55" t="s">
        <v>125</v>
      </c>
      <c r="C29" s="55" t="s">
        <v>150</v>
      </c>
      <c r="D29" s="58" t="s">
        <v>151</v>
      </c>
      <c r="E29" s="56" t="s">
        <v>149</v>
      </c>
      <c r="F29" s="58" t="s">
        <v>13</v>
      </c>
      <c r="G29" s="58">
        <v>25</v>
      </c>
      <c r="I29" s="35"/>
    </row>
    <row r="30" spans="1:9" ht="12.75">
      <c r="A30" s="55">
        <v>21</v>
      </c>
      <c r="B30" s="56" t="s">
        <v>28</v>
      </c>
      <c r="C30" s="56" t="s">
        <v>80</v>
      </c>
      <c r="D30" s="57" t="s">
        <v>16</v>
      </c>
      <c r="E30" s="56" t="s">
        <v>149</v>
      </c>
      <c r="F30" s="57" t="s">
        <v>13</v>
      </c>
      <c r="G30" s="57">
        <v>39</v>
      </c>
      <c r="I30" s="35"/>
    </row>
    <row r="31" spans="1:9" ht="12.75">
      <c r="A31" s="55">
        <v>22</v>
      </c>
      <c r="B31" s="56" t="s">
        <v>152</v>
      </c>
      <c r="C31" s="56" t="s">
        <v>153</v>
      </c>
      <c r="D31" s="57" t="s">
        <v>27</v>
      </c>
      <c r="E31" s="56" t="s">
        <v>149</v>
      </c>
      <c r="F31" s="57" t="s">
        <v>13</v>
      </c>
      <c r="G31" s="57">
        <v>25</v>
      </c>
      <c r="I31" s="35"/>
    </row>
    <row r="32" spans="1:9" ht="12.75">
      <c r="A32" s="55">
        <v>23</v>
      </c>
      <c r="B32" s="56" t="s">
        <v>68</v>
      </c>
      <c r="C32" s="56" t="s">
        <v>45</v>
      </c>
      <c r="D32" s="57" t="s">
        <v>27</v>
      </c>
      <c r="E32" s="56" t="s">
        <v>149</v>
      </c>
      <c r="F32" s="57" t="s">
        <v>15</v>
      </c>
      <c r="G32" s="57">
        <v>35</v>
      </c>
      <c r="I32" s="35"/>
    </row>
    <row r="33" spans="1:9" ht="12.75">
      <c r="A33" s="55">
        <v>24</v>
      </c>
      <c r="B33" s="56" t="s">
        <v>28</v>
      </c>
      <c r="C33" s="56" t="s">
        <v>20</v>
      </c>
      <c r="D33" s="57" t="s">
        <v>27</v>
      </c>
      <c r="E33" s="56" t="s">
        <v>33</v>
      </c>
      <c r="F33" s="57" t="s">
        <v>14</v>
      </c>
      <c r="G33" s="57">
        <v>72</v>
      </c>
      <c r="I33" s="35"/>
    </row>
    <row r="34" spans="1:9" ht="12.75">
      <c r="A34" s="55">
        <v>25</v>
      </c>
      <c r="B34" t="s">
        <v>35</v>
      </c>
      <c r="C34" t="s">
        <v>35</v>
      </c>
      <c r="D34" t="s">
        <v>35</v>
      </c>
      <c r="E34" t="s">
        <v>35</v>
      </c>
      <c r="F34" t="s">
        <v>35</v>
      </c>
      <c r="G34" t="s">
        <v>35</v>
      </c>
      <c r="I34" s="35"/>
    </row>
    <row r="35" spans="1:9" ht="12.75">
      <c r="A35" s="55">
        <v>26</v>
      </c>
      <c r="B35" s="55" t="s">
        <v>127</v>
      </c>
      <c r="C35" s="55" t="s">
        <v>154</v>
      </c>
      <c r="D35" s="55" t="s">
        <v>27</v>
      </c>
      <c r="E35" s="55" t="s">
        <v>155</v>
      </c>
      <c r="F35" s="58" t="s">
        <v>14</v>
      </c>
      <c r="G35" s="57">
        <v>52</v>
      </c>
      <c r="I35" s="35"/>
    </row>
    <row r="36" spans="1:9" ht="12.75">
      <c r="A36" s="55">
        <v>27</v>
      </c>
      <c r="B36" s="55" t="s">
        <v>92</v>
      </c>
      <c r="C36" s="55" t="s">
        <v>156</v>
      </c>
      <c r="D36" s="55" t="s">
        <v>27</v>
      </c>
      <c r="E36" s="55" t="s">
        <v>157</v>
      </c>
      <c r="F36" s="58" t="s">
        <v>14</v>
      </c>
      <c r="G36" s="58">
        <v>40</v>
      </c>
      <c r="I36" s="35"/>
    </row>
    <row r="37" spans="1:9" ht="12.75">
      <c r="A37" s="55">
        <v>28</v>
      </c>
      <c r="B37" s="55" t="s">
        <v>158</v>
      </c>
      <c r="C37" s="55" t="s">
        <v>159</v>
      </c>
      <c r="D37" s="55" t="s">
        <v>27</v>
      </c>
      <c r="E37" s="55" t="s">
        <v>160</v>
      </c>
      <c r="F37" s="58" t="s">
        <v>77</v>
      </c>
      <c r="G37" s="58">
        <v>25</v>
      </c>
      <c r="I37" s="35"/>
    </row>
    <row r="38" spans="1:9" ht="12.75">
      <c r="A38" s="55">
        <v>29</v>
      </c>
      <c r="B38" s="55" t="s">
        <v>126</v>
      </c>
      <c r="C38" s="55" t="s">
        <v>161</v>
      </c>
      <c r="D38" s="55" t="s">
        <v>27</v>
      </c>
      <c r="E38" s="55" t="s">
        <v>155</v>
      </c>
      <c r="F38" s="58" t="s">
        <v>77</v>
      </c>
      <c r="G38" s="58">
        <v>23</v>
      </c>
      <c r="I38" s="35"/>
    </row>
    <row r="39" spans="1:9" ht="12.75">
      <c r="A39" s="55">
        <v>30</v>
      </c>
      <c r="B39" s="56" t="s">
        <v>57</v>
      </c>
      <c r="C39" s="56" t="s">
        <v>133</v>
      </c>
      <c r="D39" s="58" t="s">
        <v>27</v>
      </c>
      <c r="E39" s="55" t="s">
        <v>67</v>
      </c>
      <c r="F39" s="58" t="s">
        <v>15</v>
      </c>
      <c r="G39" s="58">
        <v>47</v>
      </c>
      <c r="I39" s="35"/>
    </row>
    <row r="40" spans="1:9" ht="12.75">
      <c r="A40" s="55">
        <v>31</v>
      </c>
      <c r="B40" s="56" t="s">
        <v>44</v>
      </c>
      <c r="C40" s="56" t="s">
        <v>73</v>
      </c>
      <c r="D40" s="57" t="s">
        <v>27</v>
      </c>
      <c r="E40" s="56" t="s">
        <v>67</v>
      </c>
      <c r="F40" s="57" t="s">
        <v>14</v>
      </c>
      <c r="G40" s="57">
        <v>45</v>
      </c>
      <c r="I40" s="35"/>
    </row>
    <row r="41" spans="1:9" ht="12.75">
      <c r="A41" s="55">
        <v>32</v>
      </c>
      <c r="B41" s="56" t="s">
        <v>36</v>
      </c>
      <c r="C41" s="56" t="s">
        <v>37</v>
      </c>
      <c r="D41" s="57" t="s">
        <v>27</v>
      </c>
      <c r="E41" s="56" t="s">
        <v>38</v>
      </c>
      <c r="F41" s="57" t="s">
        <v>14</v>
      </c>
      <c r="G41" s="57">
        <v>51</v>
      </c>
      <c r="I41" s="35"/>
    </row>
    <row r="42" spans="1:9" ht="12.75">
      <c r="A42" s="55">
        <v>33</v>
      </c>
      <c r="B42" s="55" t="s">
        <v>131</v>
      </c>
      <c r="C42" s="55" t="s">
        <v>132</v>
      </c>
      <c r="D42" s="58" t="s">
        <v>27</v>
      </c>
      <c r="E42" s="55" t="s">
        <v>67</v>
      </c>
      <c r="F42" s="58" t="s">
        <v>15</v>
      </c>
      <c r="G42" s="58">
        <v>58</v>
      </c>
      <c r="I42" s="35"/>
    </row>
    <row r="43" spans="1:9" ht="12.75">
      <c r="A43" s="55">
        <v>34</v>
      </c>
      <c r="B43" s="55" t="s">
        <v>49</v>
      </c>
      <c r="C43" s="55" t="s">
        <v>65</v>
      </c>
      <c r="D43" s="58" t="s">
        <v>27</v>
      </c>
      <c r="E43" s="55" t="s">
        <v>66</v>
      </c>
      <c r="F43" s="58" t="s">
        <v>13</v>
      </c>
      <c r="G43" s="58">
        <v>34</v>
      </c>
      <c r="I43" s="35"/>
    </row>
    <row r="44" spans="1:9" ht="12.75">
      <c r="A44" s="55">
        <v>35</v>
      </c>
      <c r="B44" s="56" t="s">
        <v>114</v>
      </c>
      <c r="C44" s="56" t="s">
        <v>115</v>
      </c>
      <c r="D44" s="58" t="s">
        <v>27</v>
      </c>
      <c r="E44" s="55" t="s">
        <v>38</v>
      </c>
      <c r="F44" s="57" t="s">
        <v>56</v>
      </c>
      <c r="G44" s="57">
        <v>58</v>
      </c>
      <c r="I44" s="35"/>
    </row>
    <row r="45" spans="1:9" ht="12.75">
      <c r="A45" s="55">
        <v>36</v>
      </c>
      <c r="B45" s="55" t="s">
        <v>162</v>
      </c>
      <c r="C45" s="55" t="s">
        <v>163</v>
      </c>
      <c r="D45" s="55" t="s">
        <v>27</v>
      </c>
      <c r="E45" s="55" t="s">
        <v>67</v>
      </c>
      <c r="F45" s="58" t="s">
        <v>15</v>
      </c>
      <c r="G45" s="58">
        <v>45</v>
      </c>
      <c r="I45" s="35"/>
    </row>
    <row r="46" spans="1:9" ht="12.75">
      <c r="A46" s="55">
        <v>37</v>
      </c>
      <c r="B46" s="55" t="s">
        <v>164</v>
      </c>
      <c r="C46" s="55" t="s">
        <v>165</v>
      </c>
      <c r="D46" s="55" t="s">
        <v>27</v>
      </c>
      <c r="E46" s="55" t="s">
        <v>66</v>
      </c>
      <c r="F46" s="58" t="s">
        <v>15</v>
      </c>
      <c r="G46" s="58">
        <v>45</v>
      </c>
      <c r="I46" s="35"/>
    </row>
    <row r="47" spans="1:9" ht="12.75">
      <c r="A47" s="55">
        <v>38</v>
      </c>
      <c r="B47" s="55" t="s">
        <v>49</v>
      </c>
      <c r="C47" s="55" t="s">
        <v>166</v>
      </c>
      <c r="D47" s="55" t="s">
        <v>27</v>
      </c>
      <c r="E47" s="55" t="s">
        <v>66</v>
      </c>
      <c r="F47" s="58" t="s">
        <v>14</v>
      </c>
      <c r="G47" s="58">
        <v>45</v>
      </c>
      <c r="I47" s="35"/>
    </row>
    <row r="48" spans="1:9" ht="12.75">
      <c r="A48" s="55">
        <v>39</v>
      </c>
      <c r="B48" s="55" t="s">
        <v>96</v>
      </c>
      <c r="C48" s="55" t="s">
        <v>97</v>
      </c>
      <c r="D48" s="55" t="s">
        <v>151</v>
      </c>
      <c r="E48" s="55" t="s">
        <v>167</v>
      </c>
      <c r="F48" s="58" t="s">
        <v>13</v>
      </c>
      <c r="G48" s="58">
        <v>34</v>
      </c>
      <c r="I48" s="35"/>
    </row>
    <row r="49" spans="1:9" ht="12.75">
      <c r="A49" s="55">
        <v>40</v>
      </c>
      <c r="B49" s="55" t="s">
        <v>168</v>
      </c>
      <c r="C49" s="55" t="s">
        <v>34</v>
      </c>
      <c r="D49" s="55" t="s">
        <v>151</v>
      </c>
      <c r="E49" s="55" t="s">
        <v>169</v>
      </c>
      <c r="F49" s="58" t="s">
        <v>15</v>
      </c>
      <c r="G49" s="58">
        <v>48</v>
      </c>
      <c r="I49" s="4"/>
    </row>
    <row r="50" spans="1:9" ht="12.75">
      <c r="A50" s="55">
        <v>41</v>
      </c>
      <c r="B50" s="55" t="s">
        <v>170</v>
      </c>
      <c r="C50" s="55" t="s">
        <v>171</v>
      </c>
      <c r="D50" s="55" t="s">
        <v>151</v>
      </c>
      <c r="E50" s="55" t="s">
        <v>67</v>
      </c>
      <c r="F50" s="58" t="s">
        <v>14</v>
      </c>
      <c r="G50" s="58">
        <v>40</v>
      </c>
      <c r="I50" s="35"/>
    </row>
    <row r="51" spans="1:9" ht="12.75">
      <c r="A51" s="55">
        <v>42</v>
      </c>
      <c r="B51" s="55" t="s">
        <v>172</v>
      </c>
      <c r="C51" s="55" t="s">
        <v>59</v>
      </c>
      <c r="D51" s="55" t="s">
        <v>151</v>
      </c>
      <c r="E51" s="55" t="s">
        <v>67</v>
      </c>
      <c r="F51" s="58" t="s">
        <v>15</v>
      </c>
      <c r="G51" s="58">
        <v>59</v>
      </c>
      <c r="I51" s="35"/>
    </row>
    <row r="52" spans="1:9" ht="12.75">
      <c r="A52" s="55">
        <v>43</v>
      </c>
      <c r="B52" s="55" t="s">
        <v>69</v>
      </c>
      <c r="C52" s="55" t="s">
        <v>143</v>
      </c>
      <c r="D52" s="55" t="s">
        <v>151</v>
      </c>
      <c r="E52" s="55" t="s">
        <v>67</v>
      </c>
      <c r="F52" s="58" t="s">
        <v>77</v>
      </c>
      <c r="G52" s="58">
        <v>32</v>
      </c>
      <c r="I52" s="35"/>
    </row>
    <row r="53" spans="1:9" ht="12.75">
      <c r="A53" s="55">
        <v>44</v>
      </c>
      <c r="B53" s="55" t="s">
        <v>173</v>
      </c>
      <c r="C53" s="55" t="s">
        <v>58</v>
      </c>
      <c r="D53" s="55" t="s">
        <v>151</v>
      </c>
      <c r="E53" s="55" t="s">
        <v>67</v>
      </c>
      <c r="F53" s="58" t="s">
        <v>77</v>
      </c>
      <c r="G53" s="58">
        <v>33</v>
      </c>
      <c r="I53" s="35"/>
    </row>
    <row r="54" spans="1:9" ht="12.75">
      <c r="A54" s="55">
        <v>45</v>
      </c>
      <c r="B54" s="55" t="s">
        <v>174</v>
      </c>
      <c r="C54" s="55" t="s">
        <v>175</v>
      </c>
      <c r="D54" s="55" t="s">
        <v>151</v>
      </c>
      <c r="E54" s="55" t="s">
        <v>67</v>
      </c>
      <c r="F54" s="58" t="s">
        <v>77</v>
      </c>
      <c r="G54" s="58">
        <v>33</v>
      </c>
      <c r="I54" s="35"/>
    </row>
    <row r="55" spans="1:9" ht="12.75">
      <c r="A55" s="55">
        <v>46</v>
      </c>
      <c r="B55" t="s">
        <v>233</v>
      </c>
      <c r="C55" t="s">
        <v>234</v>
      </c>
      <c r="D55" t="s">
        <v>16</v>
      </c>
      <c r="E55" t="s">
        <v>18</v>
      </c>
      <c r="F55" t="s">
        <v>14</v>
      </c>
      <c r="G55">
        <v>66</v>
      </c>
      <c r="I55" s="35"/>
    </row>
    <row r="56" spans="1:9" ht="12.75">
      <c r="A56" s="55">
        <v>47</v>
      </c>
      <c r="B56" s="55" t="s">
        <v>176</v>
      </c>
      <c r="C56" s="55" t="s">
        <v>177</v>
      </c>
      <c r="D56" s="55" t="s">
        <v>151</v>
      </c>
      <c r="E56" s="55" t="s">
        <v>67</v>
      </c>
      <c r="F56" s="58" t="s">
        <v>77</v>
      </c>
      <c r="G56" s="58">
        <v>33</v>
      </c>
      <c r="I56" s="35"/>
    </row>
    <row r="57" spans="1:9" ht="12.75">
      <c r="A57" s="55">
        <v>48</v>
      </c>
      <c r="B57" s="55" t="s">
        <v>50</v>
      </c>
      <c r="C57" s="55" t="s">
        <v>178</v>
      </c>
      <c r="D57" s="55" t="s">
        <v>151</v>
      </c>
      <c r="E57" s="55" t="s">
        <v>67</v>
      </c>
      <c r="F57" s="58" t="s">
        <v>77</v>
      </c>
      <c r="G57" s="58">
        <v>33</v>
      </c>
      <c r="I57" s="35"/>
    </row>
    <row r="58" spans="1:9" ht="12.75">
      <c r="A58" s="55">
        <v>49</v>
      </c>
      <c r="B58" s="55" t="s">
        <v>179</v>
      </c>
      <c r="C58" s="55" t="s">
        <v>180</v>
      </c>
      <c r="D58" s="55" t="s">
        <v>151</v>
      </c>
      <c r="E58" s="55" t="s">
        <v>67</v>
      </c>
      <c r="F58" s="58" t="s">
        <v>77</v>
      </c>
      <c r="G58" s="58">
        <v>33</v>
      </c>
      <c r="I58" s="35"/>
    </row>
    <row r="59" spans="1:9" ht="12.75">
      <c r="A59" s="55">
        <v>50</v>
      </c>
      <c r="B59" s="55" t="s">
        <v>49</v>
      </c>
      <c r="C59" s="55" t="s">
        <v>113</v>
      </c>
      <c r="D59" s="58" t="s">
        <v>27</v>
      </c>
      <c r="E59" s="55" t="s">
        <v>155</v>
      </c>
      <c r="F59" s="58" t="s">
        <v>14</v>
      </c>
      <c r="G59" s="58">
        <v>56</v>
      </c>
      <c r="I59" s="35"/>
    </row>
    <row r="60" spans="1:9" ht="12.75">
      <c r="A60" s="55">
        <v>51</v>
      </c>
      <c r="B60" s="55" t="s">
        <v>181</v>
      </c>
      <c r="C60" s="55" t="s">
        <v>182</v>
      </c>
      <c r="D60" s="58" t="s">
        <v>27</v>
      </c>
      <c r="E60" s="55" t="s">
        <v>155</v>
      </c>
      <c r="F60" s="58" t="s">
        <v>77</v>
      </c>
      <c r="G60" s="58">
        <v>25</v>
      </c>
      <c r="I60" s="35"/>
    </row>
    <row r="61" spans="1:9" ht="12.75">
      <c r="A61" s="55">
        <v>52</v>
      </c>
      <c r="B61" s="56" t="s">
        <v>25</v>
      </c>
      <c r="C61" s="56" t="s">
        <v>24</v>
      </c>
      <c r="D61" s="57" t="s">
        <v>16</v>
      </c>
      <c r="E61" s="56" t="s">
        <v>17</v>
      </c>
      <c r="F61" s="57" t="s">
        <v>15</v>
      </c>
      <c r="G61" s="57">
        <v>62</v>
      </c>
      <c r="I61" s="35"/>
    </row>
    <row r="62" spans="1:9" ht="12.75">
      <c r="A62" s="55">
        <v>53</v>
      </c>
      <c r="B62" s="55" t="s">
        <v>136</v>
      </c>
      <c r="C62" s="55" t="s">
        <v>137</v>
      </c>
      <c r="D62" s="58" t="s">
        <v>16</v>
      </c>
      <c r="E62" s="55" t="s">
        <v>17</v>
      </c>
      <c r="F62" s="58" t="s">
        <v>14</v>
      </c>
      <c r="G62" s="58">
        <v>37</v>
      </c>
      <c r="I62" s="35"/>
    </row>
    <row r="63" spans="1:9" ht="12.75">
      <c r="A63" s="55">
        <v>54</v>
      </c>
      <c r="B63" s="56" t="s">
        <v>86</v>
      </c>
      <c r="C63" s="56" t="s">
        <v>87</v>
      </c>
      <c r="D63" s="58" t="s">
        <v>16</v>
      </c>
      <c r="E63" s="56" t="s">
        <v>18</v>
      </c>
      <c r="F63" s="58" t="s">
        <v>14</v>
      </c>
      <c r="G63" s="58">
        <v>71</v>
      </c>
      <c r="I63" s="35"/>
    </row>
    <row r="64" spans="1:7" ht="12.75">
      <c r="A64" s="55">
        <v>55</v>
      </c>
      <c r="B64" s="56" t="s">
        <v>55</v>
      </c>
      <c r="C64" s="56" t="s">
        <v>60</v>
      </c>
      <c r="D64" s="57" t="s">
        <v>16</v>
      </c>
      <c r="E64" s="56" t="s">
        <v>18</v>
      </c>
      <c r="F64" s="58" t="s">
        <v>14</v>
      </c>
      <c r="G64" s="58">
        <v>74</v>
      </c>
    </row>
    <row r="65" spans="1:7" ht="12.75">
      <c r="A65" s="55">
        <v>56</v>
      </c>
      <c r="B65" s="56" t="s">
        <v>81</v>
      </c>
      <c r="C65" s="56" t="s">
        <v>82</v>
      </c>
      <c r="D65" s="57" t="s">
        <v>16</v>
      </c>
      <c r="E65" s="56" t="s">
        <v>17</v>
      </c>
      <c r="F65" s="57" t="s">
        <v>14</v>
      </c>
      <c r="G65" s="57">
        <v>67</v>
      </c>
    </row>
    <row r="66" spans="1:9" ht="12.75">
      <c r="A66" s="55">
        <v>57</v>
      </c>
      <c r="B66" s="56" t="s">
        <v>183</v>
      </c>
      <c r="C66" s="56" t="s">
        <v>184</v>
      </c>
      <c r="D66" s="58" t="s">
        <v>27</v>
      </c>
      <c r="E66" s="55" t="s">
        <v>155</v>
      </c>
      <c r="F66" s="57" t="s">
        <v>13</v>
      </c>
      <c r="G66" s="57">
        <v>25</v>
      </c>
      <c r="I66" s="35"/>
    </row>
    <row r="67" spans="1:9" ht="12.75">
      <c r="A67" s="55">
        <v>58</v>
      </c>
      <c r="B67" s="56" t="s">
        <v>31</v>
      </c>
      <c r="C67" s="56" t="s">
        <v>32</v>
      </c>
      <c r="D67" s="57" t="s">
        <v>27</v>
      </c>
      <c r="E67" s="56" t="s">
        <v>33</v>
      </c>
      <c r="F67" s="57" t="s">
        <v>14</v>
      </c>
      <c r="G67" s="57">
        <v>45</v>
      </c>
      <c r="I67" s="35"/>
    </row>
    <row r="68" spans="1:7" ht="12.75">
      <c r="A68" s="55">
        <v>59</v>
      </c>
      <c r="B68" t="s">
        <v>235</v>
      </c>
      <c r="C68" t="s">
        <v>34</v>
      </c>
      <c r="D68" t="s">
        <v>27</v>
      </c>
      <c r="E68" t="s">
        <v>236</v>
      </c>
      <c r="F68" t="s">
        <v>77</v>
      </c>
      <c r="G68">
        <v>28</v>
      </c>
    </row>
    <row r="69" spans="1:9" ht="12.75">
      <c r="A69" s="55">
        <v>60</v>
      </c>
      <c r="B69" t="s">
        <v>74</v>
      </c>
      <c r="C69" t="s">
        <v>237</v>
      </c>
      <c r="D69" t="s">
        <v>16</v>
      </c>
      <c r="E69" t="s">
        <v>369</v>
      </c>
      <c r="F69" t="s">
        <v>14</v>
      </c>
      <c r="G69">
        <v>66</v>
      </c>
      <c r="I69" s="35"/>
    </row>
    <row r="70" spans="1:9" ht="12.75">
      <c r="A70" s="55">
        <v>61</v>
      </c>
      <c r="B70" s="55" t="s">
        <v>118</v>
      </c>
      <c r="C70" s="55" t="s">
        <v>58</v>
      </c>
      <c r="D70" s="58" t="s">
        <v>27</v>
      </c>
      <c r="E70" s="55" t="s">
        <v>102</v>
      </c>
      <c r="F70" s="58" t="s">
        <v>56</v>
      </c>
      <c r="G70" s="58">
        <v>54</v>
      </c>
      <c r="I70" s="35"/>
    </row>
    <row r="71" spans="1:9" ht="12.75">
      <c r="A71" s="55">
        <v>62</v>
      </c>
      <c r="B71" s="56" t="s">
        <v>71</v>
      </c>
      <c r="C71" s="56" t="s">
        <v>72</v>
      </c>
      <c r="D71" s="58" t="s">
        <v>19</v>
      </c>
      <c r="E71" s="56" t="s">
        <v>105</v>
      </c>
      <c r="F71" s="58" t="s">
        <v>14</v>
      </c>
      <c r="G71" s="58">
        <v>42</v>
      </c>
      <c r="I71" s="35"/>
    </row>
    <row r="72" spans="1:9" ht="12.75">
      <c r="A72" s="55">
        <v>63</v>
      </c>
      <c r="B72" s="55" t="s">
        <v>84</v>
      </c>
      <c r="C72" s="55" t="s">
        <v>85</v>
      </c>
      <c r="D72" s="58" t="s">
        <v>16</v>
      </c>
      <c r="E72" s="55" t="s">
        <v>18</v>
      </c>
      <c r="F72" s="58" t="s">
        <v>14</v>
      </c>
      <c r="G72" s="58">
        <v>67</v>
      </c>
      <c r="H72" s="4"/>
      <c r="I72" s="35"/>
    </row>
    <row r="73" spans="1:9" ht="12.75">
      <c r="A73" s="55">
        <v>64</v>
      </c>
      <c r="B73" s="55" t="s">
        <v>185</v>
      </c>
      <c r="C73" s="55" t="s">
        <v>124</v>
      </c>
      <c r="D73" s="55" t="s">
        <v>139</v>
      </c>
      <c r="E73" s="55" t="s">
        <v>186</v>
      </c>
      <c r="F73" s="58" t="s">
        <v>13</v>
      </c>
      <c r="G73" s="58">
        <v>33</v>
      </c>
      <c r="H73" s="4"/>
      <c r="I73" s="35"/>
    </row>
    <row r="74" spans="1:9" ht="12.75">
      <c r="A74" s="55">
        <v>65</v>
      </c>
      <c r="B74" s="55" t="s">
        <v>187</v>
      </c>
      <c r="C74" s="55" t="s">
        <v>188</v>
      </c>
      <c r="D74" s="55" t="s">
        <v>139</v>
      </c>
      <c r="E74" s="55" t="s">
        <v>186</v>
      </c>
      <c r="F74" s="58" t="s">
        <v>15</v>
      </c>
      <c r="G74" s="58">
        <v>35</v>
      </c>
      <c r="I74" s="35"/>
    </row>
    <row r="75" spans="1:9" ht="12.75">
      <c r="A75" s="55">
        <v>66</v>
      </c>
      <c r="B75" s="55" t="s">
        <v>79</v>
      </c>
      <c r="C75" s="55" t="s">
        <v>189</v>
      </c>
      <c r="D75" s="55" t="s">
        <v>139</v>
      </c>
      <c r="E75" s="55" t="s">
        <v>186</v>
      </c>
      <c r="F75" s="58" t="s">
        <v>14</v>
      </c>
      <c r="G75" s="58">
        <v>40</v>
      </c>
      <c r="I75" s="35"/>
    </row>
    <row r="76" spans="1:9" ht="12.75">
      <c r="A76" s="55">
        <v>67</v>
      </c>
      <c r="B76" s="55" t="s">
        <v>190</v>
      </c>
      <c r="C76" s="55" t="s">
        <v>191</v>
      </c>
      <c r="D76" s="55" t="s">
        <v>139</v>
      </c>
      <c r="E76" s="55" t="s">
        <v>186</v>
      </c>
      <c r="F76" s="58" t="s">
        <v>14</v>
      </c>
      <c r="G76" s="58">
        <v>44</v>
      </c>
      <c r="H76" s="4"/>
      <c r="I76" s="35"/>
    </row>
    <row r="77" spans="1:9" ht="12.75">
      <c r="A77" s="55">
        <v>68</v>
      </c>
      <c r="B77" s="55" t="s">
        <v>192</v>
      </c>
      <c r="C77" s="55" t="s">
        <v>193</v>
      </c>
      <c r="D77" s="55" t="s">
        <v>139</v>
      </c>
      <c r="E77" s="55" t="s">
        <v>186</v>
      </c>
      <c r="F77" s="58" t="s">
        <v>14</v>
      </c>
      <c r="G77" s="58">
        <v>44</v>
      </c>
      <c r="I77" s="35"/>
    </row>
    <row r="78" spans="1:9" ht="12.75">
      <c r="A78" s="55">
        <v>69</v>
      </c>
      <c r="B78" s="55" t="s">
        <v>194</v>
      </c>
      <c r="C78" s="55" t="s">
        <v>195</v>
      </c>
      <c r="D78" s="55" t="s">
        <v>139</v>
      </c>
      <c r="E78" s="55" t="s">
        <v>186</v>
      </c>
      <c r="F78" s="58" t="s">
        <v>14</v>
      </c>
      <c r="G78" s="58">
        <v>46</v>
      </c>
      <c r="I78" s="35"/>
    </row>
    <row r="79" spans="1:9" ht="12.75">
      <c r="A79" s="55">
        <v>70</v>
      </c>
      <c r="B79" s="55" t="s">
        <v>103</v>
      </c>
      <c r="C79" s="55" t="s">
        <v>196</v>
      </c>
      <c r="D79" s="55" t="s">
        <v>139</v>
      </c>
      <c r="E79" s="55" t="s">
        <v>186</v>
      </c>
      <c r="F79" s="58" t="s">
        <v>15</v>
      </c>
      <c r="G79" s="58">
        <v>46</v>
      </c>
      <c r="I79" s="35"/>
    </row>
    <row r="80" spans="1:9" ht="12.75">
      <c r="A80" s="55">
        <v>71</v>
      </c>
      <c r="B80" s="55" t="s">
        <v>197</v>
      </c>
      <c r="C80" s="55" t="s">
        <v>198</v>
      </c>
      <c r="D80" s="55" t="s">
        <v>139</v>
      </c>
      <c r="E80" s="55" t="s">
        <v>186</v>
      </c>
      <c r="F80" s="58" t="s">
        <v>13</v>
      </c>
      <c r="G80" s="58">
        <v>24</v>
      </c>
      <c r="I80" s="35"/>
    </row>
    <row r="81" spans="1:9" ht="12.75">
      <c r="A81" s="55">
        <v>72</v>
      </c>
      <c r="B81" s="55" t="s">
        <v>199</v>
      </c>
      <c r="C81" s="55" t="s">
        <v>200</v>
      </c>
      <c r="D81" s="55" t="s">
        <v>139</v>
      </c>
      <c r="E81" s="55" t="s">
        <v>186</v>
      </c>
      <c r="F81" s="58" t="s">
        <v>15</v>
      </c>
      <c r="G81" s="58">
        <v>44</v>
      </c>
      <c r="I81" s="35"/>
    </row>
    <row r="82" spans="1:9" ht="12.75">
      <c r="A82" s="55">
        <v>73</v>
      </c>
      <c r="B82" s="55" t="s">
        <v>128</v>
      </c>
      <c r="C82" s="55" t="s">
        <v>201</v>
      </c>
      <c r="D82" s="55" t="s">
        <v>139</v>
      </c>
      <c r="E82" s="55" t="s">
        <v>186</v>
      </c>
      <c r="F82" s="58" t="s">
        <v>15</v>
      </c>
      <c r="G82" s="58">
        <v>41</v>
      </c>
      <c r="I82" s="35"/>
    </row>
    <row r="83" spans="1:9" ht="12.75">
      <c r="A83" s="55">
        <v>74</v>
      </c>
      <c r="B83" s="55" t="s">
        <v>202</v>
      </c>
      <c r="C83" s="55" t="s">
        <v>203</v>
      </c>
      <c r="D83" s="55" t="s">
        <v>139</v>
      </c>
      <c r="E83" s="55" t="s">
        <v>186</v>
      </c>
      <c r="F83" s="58" t="s">
        <v>77</v>
      </c>
      <c r="G83" s="58">
        <v>32</v>
      </c>
      <c r="I83" s="35"/>
    </row>
    <row r="84" spans="1:9" ht="12.75">
      <c r="A84" s="55">
        <v>75</v>
      </c>
      <c r="B84" s="55" t="s">
        <v>204</v>
      </c>
      <c r="C84" s="55" t="s">
        <v>205</v>
      </c>
      <c r="D84" s="55" t="s">
        <v>139</v>
      </c>
      <c r="E84" s="55" t="s">
        <v>186</v>
      </c>
      <c r="F84" s="58" t="s">
        <v>14</v>
      </c>
      <c r="G84" s="58">
        <v>50</v>
      </c>
      <c r="H84" s="4"/>
      <c r="I84" s="35"/>
    </row>
    <row r="85" spans="1:9" ht="12.75">
      <c r="A85" s="55">
        <v>76</v>
      </c>
      <c r="B85" s="55" t="s">
        <v>206</v>
      </c>
      <c r="C85" s="55" t="s">
        <v>207</v>
      </c>
      <c r="D85" s="55" t="s">
        <v>139</v>
      </c>
      <c r="E85" s="55" t="s">
        <v>208</v>
      </c>
      <c r="F85" s="58" t="s">
        <v>14</v>
      </c>
      <c r="G85" s="58">
        <v>73</v>
      </c>
      <c r="H85" s="4"/>
      <c r="I85" s="35"/>
    </row>
    <row r="86" spans="1:9" ht="12.75">
      <c r="A86" s="55">
        <v>77</v>
      </c>
      <c r="B86" s="55" t="s">
        <v>209</v>
      </c>
      <c r="C86" s="55" t="s">
        <v>210</v>
      </c>
      <c r="D86" s="55" t="s">
        <v>27</v>
      </c>
      <c r="E86" s="55" t="s">
        <v>211</v>
      </c>
      <c r="F86" s="58" t="s">
        <v>15</v>
      </c>
      <c r="G86" s="58">
        <v>42</v>
      </c>
      <c r="H86" s="4"/>
      <c r="I86" s="35"/>
    </row>
    <row r="87" spans="1:9" ht="12.75">
      <c r="A87" s="55">
        <v>78</v>
      </c>
      <c r="B87" s="56" t="s">
        <v>74</v>
      </c>
      <c r="C87" s="56" t="s">
        <v>134</v>
      </c>
      <c r="D87" s="57" t="s">
        <v>16</v>
      </c>
      <c r="E87" s="60" t="s">
        <v>135</v>
      </c>
      <c r="F87" s="57" t="s">
        <v>14</v>
      </c>
      <c r="G87" s="58">
        <v>70</v>
      </c>
      <c r="H87" s="35"/>
      <c r="I87" s="35"/>
    </row>
    <row r="88" spans="1:9" ht="12.75">
      <c r="A88" s="55">
        <v>79</v>
      </c>
      <c r="B88" s="56" t="s">
        <v>62</v>
      </c>
      <c r="C88" s="56" t="s">
        <v>63</v>
      </c>
      <c r="D88" s="58" t="s">
        <v>19</v>
      </c>
      <c r="E88" s="56" t="s">
        <v>89</v>
      </c>
      <c r="F88" s="58" t="s">
        <v>13</v>
      </c>
      <c r="G88" s="58">
        <v>28</v>
      </c>
      <c r="H88" s="35"/>
      <c r="I88" s="35"/>
    </row>
    <row r="89" spans="1:9" ht="12.75">
      <c r="A89" s="55">
        <v>80</v>
      </c>
      <c r="B89" s="56" t="s">
        <v>23</v>
      </c>
      <c r="C89" s="56" t="s">
        <v>95</v>
      </c>
      <c r="D89" s="57" t="s">
        <v>19</v>
      </c>
      <c r="E89" s="56" t="s">
        <v>89</v>
      </c>
      <c r="F89" s="57" t="s">
        <v>13</v>
      </c>
      <c r="G89" s="57">
        <v>33</v>
      </c>
      <c r="H89" s="35"/>
      <c r="I89" s="35"/>
    </row>
    <row r="90" spans="1:9" ht="12.75">
      <c r="A90" s="55">
        <v>81</v>
      </c>
      <c r="B90" s="56" t="s">
        <v>116</v>
      </c>
      <c r="C90" s="56" t="s">
        <v>117</v>
      </c>
      <c r="D90" s="58" t="s">
        <v>19</v>
      </c>
      <c r="E90" s="56" t="s">
        <v>98</v>
      </c>
      <c r="F90" s="58" t="s">
        <v>56</v>
      </c>
      <c r="G90" s="58">
        <v>45</v>
      </c>
      <c r="H90" s="35"/>
      <c r="I90" s="35"/>
    </row>
    <row r="91" spans="1:9" ht="12.75">
      <c r="A91" s="55">
        <v>82</v>
      </c>
      <c r="B91" s="55" t="s">
        <v>61</v>
      </c>
      <c r="C91" s="55" t="s">
        <v>108</v>
      </c>
      <c r="D91" s="58" t="s">
        <v>19</v>
      </c>
      <c r="E91" s="55" t="s">
        <v>104</v>
      </c>
      <c r="F91" s="58" t="s">
        <v>14</v>
      </c>
      <c r="G91" s="58">
        <v>37</v>
      </c>
      <c r="H91" s="35"/>
      <c r="I91" s="35"/>
    </row>
    <row r="92" spans="1:9" ht="12.75">
      <c r="A92" s="55">
        <v>83</v>
      </c>
      <c r="B92" s="56" t="s">
        <v>44</v>
      </c>
      <c r="C92" s="56" t="s">
        <v>59</v>
      </c>
      <c r="D92" s="57" t="s">
        <v>19</v>
      </c>
      <c r="E92" s="56" t="s">
        <v>43</v>
      </c>
      <c r="F92" s="57" t="s">
        <v>13</v>
      </c>
      <c r="G92" s="57">
        <v>29</v>
      </c>
      <c r="H92" s="35"/>
      <c r="I92" s="35"/>
    </row>
    <row r="93" spans="1:9" ht="12.75">
      <c r="A93" s="55">
        <v>84</v>
      </c>
      <c r="B93" s="55" t="s">
        <v>119</v>
      </c>
      <c r="C93" s="55" t="s">
        <v>88</v>
      </c>
      <c r="D93" s="58" t="s">
        <v>19</v>
      </c>
      <c r="E93" s="55" t="s">
        <v>120</v>
      </c>
      <c r="F93" s="58" t="s">
        <v>56</v>
      </c>
      <c r="G93" s="58">
        <v>38</v>
      </c>
      <c r="H93" s="35"/>
      <c r="I93" s="35"/>
    </row>
    <row r="94" spans="1:9" ht="12.75">
      <c r="A94" s="55">
        <v>85</v>
      </c>
      <c r="B94" s="56" t="s">
        <v>83</v>
      </c>
      <c r="C94" s="56" t="s">
        <v>111</v>
      </c>
      <c r="D94" s="58" t="s">
        <v>19</v>
      </c>
      <c r="E94" s="56" t="s">
        <v>98</v>
      </c>
      <c r="F94" s="58" t="s">
        <v>13</v>
      </c>
      <c r="G94" s="58">
        <v>38</v>
      </c>
      <c r="H94" s="35"/>
      <c r="I94" s="35"/>
    </row>
    <row r="95" spans="1:9" ht="12.75">
      <c r="A95" s="55">
        <v>86</v>
      </c>
      <c r="B95" s="56" t="s">
        <v>22</v>
      </c>
      <c r="C95" s="56" t="s">
        <v>112</v>
      </c>
      <c r="D95" s="58" t="s">
        <v>19</v>
      </c>
      <c r="E95" s="56" t="s">
        <v>98</v>
      </c>
      <c r="F95" s="58" t="s">
        <v>13</v>
      </c>
      <c r="G95" s="58">
        <v>39</v>
      </c>
      <c r="H95" s="35"/>
      <c r="I95" s="35"/>
    </row>
    <row r="96" spans="1:9" ht="12.75">
      <c r="A96" s="55">
        <v>87</v>
      </c>
      <c r="B96" s="55" t="s">
        <v>212</v>
      </c>
      <c r="C96" s="55" t="s">
        <v>213</v>
      </c>
      <c r="D96" s="55" t="s">
        <v>19</v>
      </c>
      <c r="E96" s="55" t="s">
        <v>214</v>
      </c>
      <c r="F96" s="58" t="s">
        <v>77</v>
      </c>
      <c r="G96" s="58">
        <v>32</v>
      </c>
      <c r="H96" s="37"/>
      <c r="I96" s="35"/>
    </row>
    <row r="97" spans="1:9" ht="12.75">
      <c r="A97" s="55">
        <v>88</v>
      </c>
      <c r="B97" s="55" t="s">
        <v>69</v>
      </c>
      <c r="C97" s="55" t="s">
        <v>215</v>
      </c>
      <c r="D97" s="55" t="s">
        <v>19</v>
      </c>
      <c r="E97" s="55" t="s">
        <v>214</v>
      </c>
      <c r="F97" s="58" t="s">
        <v>15</v>
      </c>
      <c r="G97" s="58">
        <v>45</v>
      </c>
      <c r="H97" s="37"/>
      <c r="I97" s="35"/>
    </row>
    <row r="98" spans="1:7" ht="12.75">
      <c r="A98" s="55">
        <v>89</v>
      </c>
      <c r="B98" s="55" t="s">
        <v>152</v>
      </c>
      <c r="C98" s="55" t="s">
        <v>28</v>
      </c>
      <c r="D98" s="55" t="s">
        <v>19</v>
      </c>
      <c r="E98" s="55" t="s">
        <v>91</v>
      </c>
      <c r="F98" s="58" t="s">
        <v>14</v>
      </c>
      <c r="G98" s="58">
        <v>63</v>
      </c>
    </row>
    <row r="99" spans="1:7" ht="12.75">
      <c r="A99" s="55">
        <v>90</v>
      </c>
      <c r="B99" s="55" t="s">
        <v>93</v>
      </c>
      <c r="C99" s="55" t="s">
        <v>94</v>
      </c>
      <c r="D99" s="55" t="s">
        <v>19</v>
      </c>
      <c r="E99" s="55" t="s">
        <v>91</v>
      </c>
      <c r="F99" s="58" t="s">
        <v>13</v>
      </c>
      <c r="G99" s="58">
        <v>33</v>
      </c>
    </row>
    <row r="100" spans="1:7" ht="12.75">
      <c r="A100" s="55">
        <v>91</v>
      </c>
      <c r="B100" s="55" t="s">
        <v>83</v>
      </c>
      <c r="C100" s="55" t="s">
        <v>90</v>
      </c>
      <c r="D100" s="55" t="s">
        <v>19</v>
      </c>
      <c r="E100" s="55" t="s">
        <v>91</v>
      </c>
      <c r="F100" s="58" t="s">
        <v>13</v>
      </c>
      <c r="G100" s="58">
        <v>29</v>
      </c>
    </row>
    <row r="101" spans="1:7" ht="12.75">
      <c r="A101" s="55">
        <v>92</v>
      </c>
      <c r="B101" s="55" t="s">
        <v>100</v>
      </c>
      <c r="C101" s="55" t="s">
        <v>101</v>
      </c>
      <c r="D101" s="55" t="s">
        <v>19</v>
      </c>
      <c r="E101" s="55" t="s">
        <v>91</v>
      </c>
      <c r="F101" s="58" t="s">
        <v>77</v>
      </c>
      <c r="G101" s="58">
        <v>34</v>
      </c>
    </row>
    <row r="102" spans="1:7" ht="12.75">
      <c r="A102" s="55">
        <v>93</v>
      </c>
      <c r="B102" s="55" t="s">
        <v>129</v>
      </c>
      <c r="C102" s="55" t="s">
        <v>130</v>
      </c>
      <c r="D102" s="58" t="s">
        <v>19</v>
      </c>
      <c r="E102" s="55" t="s">
        <v>216</v>
      </c>
      <c r="F102" s="58" t="s">
        <v>15</v>
      </c>
      <c r="G102" s="58">
        <v>45</v>
      </c>
    </row>
    <row r="103" spans="1:7" ht="12.75">
      <c r="A103" s="55">
        <v>94</v>
      </c>
      <c r="B103" s="56" t="s">
        <v>26</v>
      </c>
      <c r="C103" s="56" t="s">
        <v>46</v>
      </c>
      <c r="D103" s="57" t="s">
        <v>19</v>
      </c>
      <c r="E103" s="56" t="s">
        <v>216</v>
      </c>
      <c r="F103" s="57" t="s">
        <v>14</v>
      </c>
      <c r="G103" s="57">
        <v>42</v>
      </c>
    </row>
    <row r="104" spans="1:7" ht="12.75">
      <c r="A104" s="55">
        <v>95</v>
      </c>
      <c r="B104" s="56" t="s">
        <v>49</v>
      </c>
      <c r="C104" s="56" t="s">
        <v>70</v>
      </c>
      <c r="D104" s="57" t="s">
        <v>19</v>
      </c>
      <c r="E104" s="56" t="s">
        <v>216</v>
      </c>
      <c r="F104" s="57" t="s">
        <v>14</v>
      </c>
      <c r="G104" s="57">
        <v>45</v>
      </c>
    </row>
    <row r="105" spans="1:7" ht="13.5">
      <c r="A105" s="55">
        <v>96</v>
      </c>
      <c r="B105" s="61" t="s">
        <v>44</v>
      </c>
      <c r="C105" s="61" t="s">
        <v>45</v>
      </c>
      <c r="D105" s="62" t="s">
        <v>19</v>
      </c>
      <c r="E105" s="61" t="s">
        <v>216</v>
      </c>
      <c r="F105" s="62" t="s">
        <v>13</v>
      </c>
      <c r="G105" s="62">
        <v>28</v>
      </c>
    </row>
    <row r="106" spans="1:7" ht="12.75">
      <c r="A106" s="55">
        <v>97</v>
      </c>
      <c r="B106" s="55" t="s">
        <v>217</v>
      </c>
      <c r="C106" s="55" t="s">
        <v>218</v>
      </c>
      <c r="D106" s="55" t="s">
        <v>19</v>
      </c>
      <c r="E106" s="55" t="s">
        <v>216</v>
      </c>
      <c r="F106" s="58" t="s">
        <v>77</v>
      </c>
      <c r="G106" s="58">
        <v>25</v>
      </c>
    </row>
    <row r="107" spans="1:7" ht="12.75">
      <c r="A107" s="55">
        <v>98</v>
      </c>
      <c r="B107" s="56" t="s">
        <v>123</v>
      </c>
      <c r="C107" s="56" t="s">
        <v>78</v>
      </c>
      <c r="D107" s="57" t="s">
        <v>16</v>
      </c>
      <c r="E107" s="56" t="s">
        <v>75</v>
      </c>
      <c r="F107" s="58" t="s">
        <v>14</v>
      </c>
      <c r="G107" s="58">
        <v>42</v>
      </c>
    </row>
    <row r="108" spans="1:7" ht="12.75">
      <c r="A108" s="55">
        <v>99</v>
      </c>
      <c r="B108" s="56" t="s">
        <v>219</v>
      </c>
      <c r="C108" s="56" t="s">
        <v>220</v>
      </c>
      <c r="D108" s="55" t="s">
        <v>139</v>
      </c>
      <c r="E108" s="55" t="s">
        <v>186</v>
      </c>
      <c r="F108" s="58" t="s">
        <v>77</v>
      </c>
      <c r="G108" s="58">
        <v>25</v>
      </c>
    </row>
    <row r="109" spans="1:7" ht="15">
      <c r="A109" s="48">
        <v>100</v>
      </c>
      <c r="B109" s="63" t="s">
        <v>103</v>
      </c>
      <c r="C109" s="63" t="s">
        <v>238</v>
      </c>
      <c r="D109" s="63" t="s">
        <v>19</v>
      </c>
      <c r="E109" s="63" t="s">
        <v>98</v>
      </c>
      <c r="F109" s="63" t="s">
        <v>15</v>
      </c>
      <c r="G109" s="63">
        <v>39</v>
      </c>
    </row>
    <row r="110" spans="1:7" ht="15">
      <c r="A110" s="48">
        <v>101</v>
      </c>
      <c r="B110" t="s">
        <v>49</v>
      </c>
      <c r="C110" t="s">
        <v>239</v>
      </c>
      <c r="D110" s="63" t="s">
        <v>19</v>
      </c>
      <c r="E110" t="s">
        <v>240</v>
      </c>
      <c r="F110" s="63" t="s">
        <v>13</v>
      </c>
      <c r="G110" s="63">
        <v>33</v>
      </c>
    </row>
    <row r="111" spans="1:7" ht="12.75">
      <c r="A111" s="48">
        <v>102</v>
      </c>
      <c r="B111" t="s">
        <v>26</v>
      </c>
      <c r="C111" t="s">
        <v>241</v>
      </c>
      <c r="D111" t="s">
        <v>19</v>
      </c>
      <c r="E111" t="s">
        <v>240</v>
      </c>
      <c r="F111" t="s">
        <v>13</v>
      </c>
      <c r="G111">
        <v>27</v>
      </c>
    </row>
    <row r="112" spans="1:7" ht="12.75">
      <c r="A112" s="41">
        <v>103</v>
      </c>
      <c r="B112" t="s">
        <v>69</v>
      </c>
      <c r="C112" t="s">
        <v>242</v>
      </c>
      <c r="D112" t="s">
        <v>19</v>
      </c>
      <c r="E112" t="s">
        <v>240</v>
      </c>
      <c r="F112" t="s">
        <v>243</v>
      </c>
      <c r="G112">
        <v>31</v>
      </c>
    </row>
    <row r="113" spans="1:7" ht="15">
      <c r="A113" s="48">
        <v>104</v>
      </c>
      <c r="B113" t="s">
        <v>244</v>
      </c>
      <c r="C113" t="s">
        <v>245</v>
      </c>
      <c r="D113" s="63" t="s">
        <v>19</v>
      </c>
      <c r="E113" t="s">
        <v>240</v>
      </c>
      <c r="F113" s="63" t="s">
        <v>56</v>
      </c>
      <c r="G113" s="63">
        <v>37</v>
      </c>
    </row>
    <row r="114" spans="1:7" ht="15">
      <c r="A114" s="48">
        <v>105</v>
      </c>
      <c r="B114" t="s">
        <v>246</v>
      </c>
      <c r="C114" t="s">
        <v>247</v>
      </c>
      <c r="D114" s="63" t="s">
        <v>19</v>
      </c>
      <c r="E114" t="s">
        <v>240</v>
      </c>
      <c r="F114" s="63" t="s">
        <v>13</v>
      </c>
      <c r="G114" s="63">
        <v>17</v>
      </c>
    </row>
    <row r="115" spans="1:7" ht="15">
      <c r="A115" s="48">
        <v>106</v>
      </c>
      <c r="B115" t="s">
        <v>248</v>
      </c>
      <c r="C115" t="s">
        <v>249</v>
      </c>
      <c r="D115" s="63" t="s">
        <v>19</v>
      </c>
      <c r="E115" t="s">
        <v>240</v>
      </c>
      <c r="F115" s="63" t="s">
        <v>13</v>
      </c>
      <c r="G115" s="63">
        <v>25</v>
      </c>
    </row>
    <row r="116" spans="1:7" ht="15">
      <c r="A116" s="41">
        <v>107</v>
      </c>
      <c r="B116" s="63" t="s">
        <v>61</v>
      </c>
      <c r="C116" s="63" t="s">
        <v>111</v>
      </c>
      <c r="D116" s="63" t="s">
        <v>27</v>
      </c>
      <c r="E116" s="63" t="s">
        <v>250</v>
      </c>
      <c r="F116" s="63" t="s">
        <v>56</v>
      </c>
      <c r="G116" s="63">
        <v>59</v>
      </c>
    </row>
    <row r="117" spans="1:7" ht="15">
      <c r="A117" s="48">
        <v>108</v>
      </c>
      <c r="B117" t="s">
        <v>44</v>
      </c>
      <c r="C117" t="s">
        <v>251</v>
      </c>
      <c r="D117" s="63" t="s">
        <v>27</v>
      </c>
      <c r="E117" t="s">
        <v>250</v>
      </c>
      <c r="F117" s="63" t="s">
        <v>14</v>
      </c>
      <c r="G117" s="63">
        <v>36</v>
      </c>
    </row>
    <row r="118" spans="1:7" ht="15">
      <c r="A118" s="48">
        <v>109</v>
      </c>
      <c r="B118" t="s">
        <v>252</v>
      </c>
      <c r="C118" t="s">
        <v>253</v>
      </c>
      <c r="D118" s="63" t="s">
        <v>27</v>
      </c>
      <c r="E118" t="s">
        <v>250</v>
      </c>
      <c r="F118" s="63" t="s">
        <v>15</v>
      </c>
      <c r="G118" s="63">
        <v>55</v>
      </c>
    </row>
    <row r="119" spans="1:7" ht="15">
      <c r="A119" s="48">
        <v>110</v>
      </c>
      <c r="B119" s="63" t="s">
        <v>254</v>
      </c>
      <c r="C119" s="63" t="s">
        <v>255</v>
      </c>
      <c r="D119" s="63" t="s">
        <v>16</v>
      </c>
      <c r="E119" s="63" t="s">
        <v>256</v>
      </c>
      <c r="F119" s="63" t="s">
        <v>14</v>
      </c>
      <c r="G119" s="63">
        <v>44</v>
      </c>
    </row>
    <row r="120" spans="1:7" ht="15">
      <c r="A120" s="48">
        <v>111</v>
      </c>
      <c r="B120" s="63" t="s">
        <v>257</v>
      </c>
      <c r="C120" s="63" t="s">
        <v>258</v>
      </c>
      <c r="D120" s="63" t="s">
        <v>27</v>
      </c>
      <c r="E120" s="63" t="s">
        <v>67</v>
      </c>
      <c r="F120" s="63" t="s">
        <v>77</v>
      </c>
      <c r="G120" s="63">
        <v>25</v>
      </c>
    </row>
    <row r="121" spans="1:7" ht="15">
      <c r="A121" s="48">
        <v>112</v>
      </c>
      <c r="B121" s="63" t="s">
        <v>259</v>
      </c>
      <c r="C121" s="63" t="s">
        <v>260</v>
      </c>
      <c r="D121" s="63" t="s">
        <v>27</v>
      </c>
      <c r="E121" s="63" t="s">
        <v>236</v>
      </c>
      <c r="F121" s="63" t="s">
        <v>15</v>
      </c>
      <c r="G121" s="63">
        <v>45</v>
      </c>
    </row>
    <row r="122" spans="1:7" ht="15">
      <c r="A122" s="48">
        <v>113</v>
      </c>
      <c r="B122" s="63" t="s">
        <v>261</v>
      </c>
      <c r="C122" s="63" t="s">
        <v>262</v>
      </c>
      <c r="D122" s="63" t="s">
        <v>27</v>
      </c>
      <c r="E122" s="63" t="s">
        <v>263</v>
      </c>
      <c r="F122" s="63" t="s">
        <v>14</v>
      </c>
      <c r="G122" s="63">
        <v>59</v>
      </c>
    </row>
    <row r="123" spans="1:7" ht="15">
      <c r="A123" s="48">
        <v>114</v>
      </c>
      <c r="B123" s="63" t="s">
        <v>264</v>
      </c>
      <c r="C123" s="63" t="s">
        <v>265</v>
      </c>
      <c r="D123" s="63" t="s">
        <v>27</v>
      </c>
      <c r="E123" s="63" t="s">
        <v>236</v>
      </c>
      <c r="F123" s="63" t="s">
        <v>77</v>
      </c>
      <c r="G123" s="63">
        <v>29</v>
      </c>
    </row>
    <row r="124" spans="1:7" ht="15">
      <c r="A124" s="48">
        <v>115</v>
      </c>
      <c r="B124" s="63" t="s">
        <v>109</v>
      </c>
      <c r="C124" s="63" t="s">
        <v>266</v>
      </c>
      <c r="D124" s="63" t="s">
        <v>27</v>
      </c>
      <c r="E124" s="63" t="s">
        <v>236</v>
      </c>
      <c r="F124" s="63" t="s">
        <v>14</v>
      </c>
      <c r="G124" s="63">
        <v>57</v>
      </c>
    </row>
    <row r="125" spans="1:7" ht="15">
      <c r="A125" s="48">
        <v>116</v>
      </c>
      <c r="B125" s="63" t="s">
        <v>267</v>
      </c>
      <c r="C125" s="63" t="s">
        <v>268</v>
      </c>
      <c r="D125" s="63" t="s">
        <v>27</v>
      </c>
      <c r="E125" s="63" t="s">
        <v>236</v>
      </c>
      <c r="F125" s="63" t="s">
        <v>77</v>
      </c>
      <c r="G125" s="63">
        <v>33</v>
      </c>
    </row>
    <row r="126" spans="1:7" ht="15">
      <c r="A126" s="48">
        <v>117</v>
      </c>
      <c r="B126" s="63" t="s">
        <v>269</v>
      </c>
      <c r="C126" s="63" t="s">
        <v>270</v>
      </c>
      <c r="D126" s="63" t="s">
        <v>27</v>
      </c>
      <c r="E126" s="63" t="s">
        <v>271</v>
      </c>
      <c r="F126" s="63" t="s">
        <v>13</v>
      </c>
      <c r="G126" s="63">
        <v>29</v>
      </c>
    </row>
    <row r="127" spans="1:7" ht="12.75">
      <c r="A127" s="48">
        <v>118</v>
      </c>
      <c r="B127" s="56" t="s">
        <v>29</v>
      </c>
      <c r="C127" s="56" t="s">
        <v>30</v>
      </c>
      <c r="D127" s="57" t="s">
        <v>27</v>
      </c>
      <c r="E127" s="56" t="s">
        <v>33</v>
      </c>
      <c r="F127" s="57" t="s">
        <v>14</v>
      </c>
      <c r="G127" s="57">
        <v>52</v>
      </c>
    </row>
    <row r="128" spans="1:7" ht="15">
      <c r="A128" s="48">
        <v>119</v>
      </c>
      <c r="B128" s="63" t="s">
        <v>272</v>
      </c>
      <c r="C128" s="63" t="s">
        <v>273</v>
      </c>
      <c r="D128" s="63" t="s">
        <v>19</v>
      </c>
      <c r="E128" s="63" t="s">
        <v>274</v>
      </c>
      <c r="F128" s="63" t="s">
        <v>13</v>
      </c>
      <c r="G128" s="63">
        <v>30</v>
      </c>
    </row>
    <row r="129" spans="1:7" ht="15">
      <c r="A129" s="48">
        <v>120</v>
      </c>
      <c r="B129" s="63" t="s">
        <v>275</v>
      </c>
      <c r="C129" s="63" t="s">
        <v>276</v>
      </c>
      <c r="D129" s="63" t="s">
        <v>19</v>
      </c>
      <c r="E129" s="63" t="s">
        <v>274</v>
      </c>
      <c r="F129" s="63" t="s">
        <v>14</v>
      </c>
      <c r="G129" s="63">
        <v>51</v>
      </c>
    </row>
    <row r="130" spans="1:7" ht="15">
      <c r="A130" s="48">
        <v>121</v>
      </c>
      <c r="B130" s="63" t="s">
        <v>275</v>
      </c>
      <c r="C130" s="63" t="s">
        <v>277</v>
      </c>
      <c r="D130" s="63" t="s">
        <v>19</v>
      </c>
      <c r="E130" s="63" t="s">
        <v>274</v>
      </c>
      <c r="F130" s="63" t="s">
        <v>14</v>
      </c>
      <c r="G130" s="63">
        <v>51</v>
      </c>
    </row>
    <row r="131" spans="1:7" ht="15">
      <c r="A131" s="48">
        <v>122</v>
      </c>
      <c r="B131" s="63" t="s">
        <v>278</v>
      </c>
      <c r="C131" s="63" t="s">
        <v>279</v>
      </c>
      <c r="D131" s="63" t="s">
        <v>19</v>
      </c>
      <c r="E131" s="63" t="s">
        <v>274</v>
      </c>
      <c r="F131" s="63" t="s">
        <v>13</v>
      </c>
      <c r="G131" s="63">
        <v>39</v>
      </c>
    </row>
    <row r="132" spans="1:7" ht="15">
      <c r="A132" s="48">
        <v>123</v>
      </c>
      <c r="B132" s="63" t="s">
        <v>280</v>
      </c>
      <c r="C132" s="63" t="s">
        <v>281</v>
      </c>
      <c r="D132" s="63" t="s">
        <v>19</v>
      </c>
      <c r="E132" s="63" t="s">
        <v>274</v>
      </c>
      <c r="F132" s="63" t="s">
        <v>13</v>
      </c>
      <c r="G132" s="63">
        <v>25</v>
      </c>
    </row>
    <row r="133" spans="1:7" ht="15">
      <c r="A133" s="48">
        <v>124</v>
      </c>
      <c r="B133" s="63" t="s">
        <v>282</v>
      </c>
      <c r="C133" s="63" t="s">
        <v>283</v>
      </c>
      <c r="D133" s="63" t="s">
        <v>19</v>
      </c>
      <c r="E133" s="63" t="s">
        <v>274</v>
      </c>
      <c r="F133" s="63" t="s">
        <v>13</v>
      </c>
      <c r="G133" s="63">
        <v>31</v>
      </c>
    </row>
    <row r="134" spans="1:7" ht="15">
      <c r="A134" s="48">
        <v>125</v>
      </c>
      <c r="B134" s="63" t="s">
        <v>284</v>
      </c>
      <c r="C134" s="63" t="s">
        <v>285</v>
      </c>
      <c r="D134" s="63" t="s">
        <v>19</v>
      </c>
      <c r="E134" s="63" t="s">
        <v>274</v>
      </c>
      <c r="F134" s="63" t="s">
        <v>77</v>
      </c>
      <c r="G134" s="63">
        <v>33</v>
      </c>
    </row>
    <row r="135" spans="1:7" ht="15">
      <c r="A135" s="48">
        <v>126</v>
      </c>
      <c r="B135" s="63" t="s">
        <v>286</v>
      </c>
      <c r="C135" s="63" t="s">
        <v>287</v>
      </c>
      <c r="D135" s="63" t="s">
        <v>19</v>
      </c>
      <c r="E135" s="63" t="s">
        <v>274</v>
      </c>
      <c r="F135" s="63" t="s">
        <v>15</v>
      </c>
      <c r="G135" s="63">
        <v>43</v>
      </c>
    </row>
    <row r="136" spans="1:7" ht="15">
      <c r="A136" s="48">
        <v>127</v>
      </c>
      <c r="B136" s="63" t="s">
        <v>275</v>
      </c>
      <c r="C136" s="63" t="s">
        <v>288</v>
      </c>
      <c r="D136" s="63" t="s">
        <v>19</v>
      </c>
      <c r="E136" s="63" t="s">
        <v>274</v>
      </c>
      <c r="F136" s="63" t="s">
        <v>14</v>
      </c>
      <c r="G136" s="63">
        <v>56</v>
      </c>
    </row>
    <row r="137" spans="1:7" ht="15">
      <c r="A137" s="48">
        <v>128</v>
      </c>
      <c r="B137" s="63" t="s">
        <v>229</v>
      </c>
      <c r="C137" s="63" t="s">
        <v>289</v>
      </c>
      <c r="D137" s="63" t="s">
        <v>19</v>
      </c>
      <c r="E137" s="63" t="s">
        <v>274</v>
      </c>
      <c r="F137" s="63" t="s">
        <v>77</v>
      </c>
      <c r="G137" s="63">
        <v>33</v>
      </c>
    </row>
    <row r="138" spans="1:7" ht="15">
      <c r="A138" s="48">
        <v>129</v>
      </c>
      <c r="B138" s="63" t="s">
        <v>36</v>
      </c>
      <c r="C138" s="63" t="s">
        <v>290</v>
      </c>
      <c r="D138" s="63" t="s">
        <v>27</v>
      </c>
      <c r="E138" s="63" t="s">
        <v>291</v>
      </c>
      <c r="F138" s="63" t="s">
        <v>13</v>
      </c>
      <c r="G138" s="63">
        <v>39</v>
      </c>
    </row>
    <row r="139" spans="1:7" ht="15">
      <c r="A139" s="48">
        <v>130</v>
      </c>
      <c r="B139" s="63" t="s">
        <v>109</v>
      </c>
      <c r="C139" s="63" t="s">
        <v>292</v>
      </c>
      <c r="D139" s="63" t="s">
        <v>27</v>
      </c>
      <c r="E139" s="63" t="s">
        <v>291</v>
      </c>
      <c r="F139" s="63" t="s">
        <v>14</v>
      </c>
      <c r="G139" s="63">
        <v>45</v>
      </c>
    </row>
    <row r="140" spans="1:7" ht="15">
      <c r="A140" s="41">
        <v>131</v>
      </c>
      <c r="B140" s="63" t="s">
        <v>293</v>
      </c>
      <c r="C140" s="63" t="s">
        <v>294</v>
      </c>
      <c r="D140" s="63" t="s">
        <v>27</v>
      </c>
      <c r="E140" s="63" t="s">
        <v>291</v>
      </c>
      <c r="F140" s="63" t="s">
        <v>77</v>
      </c>
      <c r="G140" s="63">
        <v>28</v>
      </c>
    </row>
    <row r="141" spans="1:7" ht="15">
      <c r="A141" s="41">
        <v>132</v>
      </c>
      <c r="B141" s="63" t="s">
        <v>44</v>
      </c>
      <c r="C141" s="63" t="s">
        <v>148</v>
      </c>
      <c r="D141" s="63" t="s">
        <v>27</v>
      </c>
      <c r="E141" s="63" t="s">
        <v>291</v>
      </c>
      <c r="F141" s="63" t="s">
        <v>13</v>
      </c>
      <c r="G141" s="63">
        <v>36</v>
      </c>
    </row>
    <row r="142" spans="1:7" ht="15">
      <c r="A142" s="41">
        <v>133</v>
      </c>
      <c r="B142" s="63" t="s">
        <v>295</v>
      </c>
      <c r="C142" s="63" t="s">
        <v>34</v>
      </c>
      <c r="D142" s="63" t="s">
        <v>27</v>
      </c>
      <c r="E142" s="63" t="s">
        <v>291</v>
      </c>
      <c r="F142" s="63" t="s">
        <v>13</v>
      </c>
      <c r="G142" s="63">
        <v>42</v>
      </c>
    </row>
    <row r="143" spans="1:7" ht="15">
      <c r="A143" s="41">
        <v>134</v>
      </c>
      <c r="B143" s="63" t="s">
        <v>296</v>
      </c>
      <c r="C143" s="63" t="s">
        <v>297</v>
      </c>
      <c r="D143" s="63" t="s">
        <v>27</v>
      </c>
      <c r="E143" s="63" t="s">
        <v>291</v>
      </c>
      <c r="F143" s="63" t="s">
        <v>13</v>
      </c>
      <c r="G143" s="63">
        <v>20</v>
      </c>
    </row>
    <row r="144" spans="1:7" ht="15">
      <c r="A144" s="41">
        <v>135</v>
      </c>
      <c r="B144" s="63" t="s">
        <v>284</v>
      </c>
      <c r="C144" s="63" t="s">
        <v>298</v>
      </c>
      <c r="D144" s="63" t="s">
        <v>27</v>
      </c>
      <c r="E144" s="63" t="s">
        <v>299</v>
      </c>
      <c r="F144" s="63" t="s">
        <v>15</v>
      </c>
      <c r="G144" s="63">
        <v>38</v>
      </c>
    </row>
    <row r="145" spans="1:7" ht="15">
      <c r="A145" s="41">
        <v>136</v>
      </c>
      <c r="B145" s="63" t="s">
        <v>300</v>
      </c>
      <c r="C145" s="63" t="s">
        <v>301</v>
      </c>
      <c r="D145" s="63" t="s">
        <v>27</v>
      </c>
      <c r="E145" s="63" t="s">
        <v>102</v>
      </c>
      <c r="F145" s="63" t="s">
        <v>77</v>
      </c>
      <c r="G145" s="63">
        <v>29</v>
      </c>
    </row>
    <row r="146" spans="1:7" ht="15">
      <c r="A146" s="41">
        <v>137</v>
      </c>
      <c r="B146" t="s">
        <v>44</v>
      </c>
      <c r="C146" t="s">
        <v>302</v>
      </c>
      <c r="D146" s="63" t="s">
        <v>27</v>
      </c>
      <c r="E146" t="s">
        <v>303</v>
      </c>
      <c r="F146" s="63" t="s">
        <v>14</v>
      </c>
      <c r="G146" s="63">
        <v>57</v>
      </c>
    </row>
    <row r="147" spans="1:7" ht="15">
      <c r="A147" s="41">
        <v>138</v>
      </c>
      <c r="B147" t="s">
        <v>304</v>
      </c>
      <c r="C147" t="s">
        <v>305</v>
      </c>
      <c r="D147" s="63" t="s">
        <v>27</v>
      </c>
      <c r="E147" t="s">
        <v>303</v>
      </c>
      <c r="F147" s="63" t="s">
        <v>13</v>
      </c>
      <c r="G147" s="63">
        <v>41</v>
      </c>
    </row>
    <row r="148" spans="1:7" ht="15">
      <c r="A148" s="41">
        <v>139</v>
      </c>
      <c r="B148" s="63" t="s">
        <v>306</v>
      </c>
      <c r="C148" s="63" t="s">
        <v>307</v>
      </c>
      <c r="D148" s="63" t="s">
        <v>27</v>
      </c>
      <c r="E148" t="s">
        <v>303</v>
      </c>
      <c r="F148" s="63" t="s">
        <v>14</v>
      </c>
      <c r="G148" s="63">
        <v>48</v>
      </c>
    </row>
    <row r="149" spans="1:7" ht="15">
      <c r="A149" s="41">
        <v>140</v>
      </c>
      <c r="B149" s="63" t="s">
        <v>83</v>
      </c>
      <c r="C149" s="63" t="s">
        <v>308</v>
      </c>
      <c r="D149" s="63" t="s">
        <v>27</v>
      </c>
      <c r="E149" s="63" t="s">
        <v>309</v>
      </c>
      <c r="F149" s="63" t="s">
        <v>13</v>
      </c>
      <c r="G149" s="63">
        <v>25</v>
      </c>
    </row>
    <row r="150" spans="1:7" ht="15">
      <c r="A150" s="41">
        <v>141</v>
      </c>
      <c r="B150" s="63" t="s">
        <v>50</v>
      </c>
      <c r="C150" s="63" t="s">
        <v>310</v>
      </c>
      <c r="D150" s="63" t="s">
        <v>151</v>
      </c>
      <c r="E150" t="s">
        <v>303</v>
      </c>
      <c r="F150" s="63" t="s">
        <v>15</v>
      </c>
      <c r="G150" s="63">
        <v>56</v>
      </c>
    </row>
    <row r="151" spans="1:7" ht="15">
      <c r="A151" s="41">
        <v>142</v>
      </c>
      <c r="B151" s="63" t="s">
        <v>311</v>
      </c>
      <c r="C151" s="63" t="s">
        <v>124</v>
      </c>
      <c r="D151" s="63" t="s">
        <v>16</v>
      </c>
      <c r="E151" t="s">
        <v>75</v>
      </c>
      <c r="F151" s="63" t="s">
        <v>15</v>
      </c>
      <c r="G151" s="63">
        <v>41</v>
      </c>
    </row>
    <row r="152" spans="1:7" ht="15">
      <c r="A152" s="41">
        <v>143</v>
      </c>
      <c r="B152" s="63" t="s">
        <v>312</v>
      </c>
      <c r="C152" s="63" t="s">
        <v>313</v>
      </c>
      <c r="D152" s="63" t="s">
        <v>16</v>
      </c>
      <c r="E152" t="s">
        <v>75</v>
      </c>
      <c r="F152" s="63" t="s">
        <v>14</v>
      </c>
      <c r="G152" s="63">
        <v>47</v>
      </c>
    </row>
    <row r="153" spans="1:7" ht="15">
      <c r="A153" s="41">
        <v>144</v>
      </c>
      <c r="B153" s="63" t="s">
        <v>314</v>
      </c>
      <c r="C153" s="63" t="s">
        <v>315</v>
      </c>
      <c r="D153" s="63" t="s">
        <v>16</v>
      </c>
      <c r="E153" t="s">
        <v>75</v>
      </c>
      <c r="F153" s="63" t="s">
        <v>14</v>
      </c>
      <c r="G153" s="63">
        <v>57</v>
      </c>
    </row>
    <row r="154" spans="1:7" ht="15">
      <c r="A154" s="41">
        <v>145</v>
      </c>
      <c r="B154" s="63" t="s">
        <v>280</v>
      </c>
      <c r="C154" s="63" t="s">
        <v>316</v>
      </c>
      <c r="D154" s="63" t="s">
        <v>16</v>
      </c>
      <c r="E154" t="s">
        <v>75</v>
      </c>
      <c r="F154" s="63" t="s">
        <v>14</v>
      </c>
      <c r="G154" s="63">
        <v>47</v>
      </c>
    </row>
    <row r="155" spans="1:7" ht="15">
      <c r="A155" s="41">
        <v>146</v>
      </c>
      <c r="B155" s="63" t="s">
        <v>317</v>
      </c>
      <c r="C155" s="63" t="s">
        <v>318</v>
      </c>
      <c r="D155" s="63" t="s">
        <v>16</v>
      </c>
      <c r="E155" t="s">
        <v>75</v>
      </c>
      <c r="F155" s="63" t="s">
        <v>13</v>
      </c>
      <c r="G155" s="63">
        <v>35</v>
      </c>
    </row>
    <row r="156" spans="1:7" ht="15">
      <c r="A156" s="41">
        <v>147</v>
      </c>
      <c r="B156" s="63" t="s">
        <v>319</v>
      </c>
      <c r="C156" s="63" t="s">
        <v>320</v>
      </c>
      <c r="D156" s="63" t="s">
        <v>16</v>
      </c>
      <c r="E156" t="s">
        <v>75</v>
      </c>
      <c r="F156" s="63" t="s">
        <v>13</v>
      </c>
      <c r="G156" s="63">
        <v>38</v>
      </c>
    </row>
    <row r="157" spans="1:7" ht="15">
      <c r="A157" s="41">
        <v>148</v>
      </c>
      <c r="B157" s="63" t="s">
        <v>321</v>
      </c>
      <c r="C157" s="63" t="s">
        <v>322</v>
      </c>
      <c r="D157" s="63" t="s">
        <v>16</v>
      </c>
      <c r="E157" t="s">
        <v>75</v>
      </c>
      <c r="F157" s="63" t="s">
        <v>15</v>
      </c>
      <c r="G157" s="63">
        <v>57</v>
      </c>
    </row>
    <row r="158" spans="1:7" ht="15">
      <c r="A158" s="41">
        <v>149</v>
      </c>
      <c r="B158" s="63" t="s">
        <v>323</v>
      </c>
      <c r="C158" s="63" t="s">
        <v>324</v>
      </c>
      <c r="D158" s="63" t="s">
        <v>16</v>
      </c>
      <c r="E158" t="s">
        <v>75</v>
      </c>
      <c r="F158" s="63" t="s">
        <v>77</v>
      </c>
      <c r="G158" s="63">
        <v>31</v>
      </c>
    </row>
    <row r="159" spans="1:7" ht="15">
      <c r="A159" s="41">
        <v>150</v>
      </c>
      <c r="B159" s="63" t="s">
        <v>325</v>
      </c>
      <c r="C159" s="63" t="s">
        <v>326</v>
      </c>
      <c r="D159" s="63" t="s">
        <v>16</v>
      </c>
      <c r="E159" t="s">
        <v>75</v>
      </c>
      <c r="F159" s="63" t="s">
        <v>14</v>
      </c>
      <c r="G159" s="63">
        <v>40</v>
      </c>
    </row>
    <row r="160" spans="1:7" ht="15">
      <c r="A160" s="48">
        <v>151</v>
      </c>
      <c r="B160" s="63" t="s">
        <v>327</v>
      </c>
      <c r="C160" s="63" t="s">
        <v>328</v>
      </c>
      <c r="D160" s="63" t="s">
        <v>16</v>
      </c>
      <c r="E160" t="s">
        <v>75</v>
      </c>
      <c r="F160" s="63" t="s">
        <v>14</v>
      </c>
      <c r="G160" s="63">
        <v>46</v>
      </c>
    </row>
    <row r="161" spans="1:7" ht="15">
      <c r="A161" s="41">
        <v>152</v>
      </c>
      <c r="B161" s="63" t="s">
        <v>329</v>
      </c>
      <c r="C161" s="63" t="s">
        <v>330</v>
      </c>
      <c r="D161" s="63" t="s">
        <v>16</v>
      </c>
      <c r="E161" t="s">
        <v>75</v>
      </c>
      <c r="F161" s="63" t="s">
        <v>15</v>
      </c>
      <c r="G161" s="63">
        <v>44</v>
      </c>
    </row>
    <row r="162" spans="1:7" ht="15">
      <c r="A162" s="48">
        <v>153</v>
      </c>
      <c r="B162" s="63" t="s">
        <v>99</v>
      </c>
      <c r="C162" s="63" t="s">
        <v>331</v>
      </c>
      <c r="D162" s="63" t="s">
        <v>27</v>
      </c>
      <c r="E162" t="s">
        <v>332</v>
      </c>
      <c r="F162" s="63" t="s">
        <v>15</v>
      </c>
      <c r="G162" s="63">
        <v>53</v>
      </c>
    </row>
    <row r="163" spans="1:7" ht="15">
      <c r="A163" s="48">
        <v>154</v>
      </c>
      <c r="B163" s="63" t="s">
        <v>55</v>
      </c>
      <c r="C163" s="63" t="s">
        <v>333</v>
      </c>
      <c r="D163" s="63" t="s">
        <v>27</v>
      </c>
      <c r="E163" t="s">
        <v>155</v>
      </c>
      <c r="F163" s="63" t="s">
        <v>14</v>
      </c>
      <c r="G163" s="63">
        <v>46</v>
      </c>
    </row>
    <row r="164" spans="1:7" ht="15">
      <c r="A164" s="48">
        <v>155</v>
      </c>
      <c r="B164" s="63" t="s">
        <v>334</v>
      </c>
      <c r="C164" s="63" t="s">
        <v>20</v>
      </c>
      <c r="D164" s="63" t="s">
        <v>16</v>
      </c>
      <c r="E164" s="63"/>
      <c r="F164" s="63" t="s">
        <v>15</v>
      </c>
      <c r="G164" s="63">
        <v>39</v>
      </c>
    </row>
    <row r="165" spans="1:7" ht="15">
      <c r="A165" s="48">
        <v>156</v>
      </c>
      <c r="B165" s="63" t="s">
        <v>103</v>
      </c>
      <c r="C165" s="63" t="s">
        <v>335</v>
      </c>
      <c r="D165" s="63" t="s">
        <v>27</v>
      </c>
      <c r="E165" t="s">
        <v>336</v>
      </c>
      <c r="F165" s="63" t="s">
        <v>15</v>
      </c>
      <c r="G165" s="63">
        <v>42</v>
      </c>
    </row>
    <row r="166" spans="1:7" ht="15">
      <c r="A166" s="48">
        <v>157</v>
      </c>
      <c r="B166" s="63" t="s">
        <v>337</v>
      </c>
      <c r="C166" s="63" t="s">
        <v>338</v>
      </c>
      <c r="D166" s="63" t="s">
        <v>27</v>
      </c>
      <c r="E166" t="s">
        <v>339</v>
      </c>
      <c r="F166" s="63" t="s">
        <v>15</v>
      </c>
      <c r="G166" s="63">
        <v>37</v>
      </c>
    </row>
    <row r="167" spans="1:7" ht="15">
      <c r="A167" s="48">
        <v>158</v>
      </c>
      <c r="B167" s="63" t="s">
        <v>340</v>
      </c>
      <c r="C167" s="63" t="s">
        <v>341</v>
      </c>
      <c r="D167" s="63" t="s">
        <v>16</v>
      </c>
      <c r="E167" s="63" t="s">
        <v>224</v>
      </c>
      <c r="F167" s="63" t="s">
        <v>15</v>
      </c>
      <c r="G167" s="63">
        <v>50</v>
      </c>
    </row>
    <row r="168" spans="1:7" ht="15">
      <c r="A168" s="48">
        <v>159</v>
      </c>
      <c r="B168" s="63" t="s">
        <v>342</v>
      </c>
      <c r="C168" s="63" t="s">
        <v>341</v>
      </c>
      <c r="D168" s="63" t="s">
        <v>16</v>
      </c>
      <c r="E168" s="63" t="s">
        <v>224</v>
      </c>
      <c r="F168" s="63" t="s">
        <v>13</v>
      </c>
      <c r="G168" s="63">
        <v>22</v>
      </c>
    </row>
    <row r="169" spans="1:7" ht="15">
      <c r="A169" s="48">
        <v>160</v>
      </c>
      <c r="B169" s="63" t="s">
        <v>106</v>
      </c>
      <c r="C169" s="63" t="s">
        <v>343</v>
      </c>
      <c r="D169" s="63" t="s">
        <v>16</v>
      </c>
      <c r="E169" s="63" t="s">
        <v>344</v>
      </c>
      <c r="F169" s="63" t="s">
        <v>14</v>
      </c>
      <c r="G169" s="63">
        <v>77</v>
      </c>
    </row>
    <row r="170" spans="1:7" ht="15">
      <c r="A170" s="48">
        <v>161</v>
      </c>
      <c r="B170" s="63" t="s">
        <v>251</v>
      </c>
      <c r="C170" s="63" t="s">
        <v>345</v>
      </c>
      <c r="D170" s="63" t="s">
        <v>27</v>
      </c>
      <c r="E170" s="63" t="s">
        <v>155</v>
      </c>
      <c r="F170" s="63" t="s">
        <v>13</v>
      </c>
      <c r="G170" s="63">
        <v>34</v>
      </c>
    </row>
    <row r="171" spans="1:7" ht="15">
      <c r="A171" s="48">
        <v>162</v>
      </c>
      <c r="B171" s="63" t="s">
        <v>346</v>
      </c>
      <c r="C171" s="63" t="s">
        <v>347</v>
      </c>
      <c r="D171" s="63" t="s">
        <v>27</v>
      </c>
      <c r="E171" s="63" t="s">
        <v>155</v>
      </c>
      <c r="F171" s="63" t="s">
        <v>13</v>
      </c>
      <c r="G171" s="63">
        <v>34</v>
      </c>
    </row>
    <row r="172" spans="1:7" ht="15">
      <c r="A172" s="48">
        <v>163</v>
      </c>
      <c r="B172" s="63" t="s">
        <v>109</v>
      </c>
      <c r="C172" s="63" t="s">
        <v>348</v>
      </c>
      <c r="D172" s="63" t="s">
        <v>27</v>
      </c>
      <c r="E172" s="63" t="s">
        <v>349</v>
      </c>
      <c r="F172" s="63" t="s">
        <v>13</v>
      </c>
      <c r="G172" s="63">
        <v>38</v>
      </c>
    </row>
    <row r="173" spans="1:7" ht="15">
      <c r="A173" s="48">
        <v>164</v>
      </c>
      <c r="B173" s="63" t="s">
        <v>350</v>
      </c>
      <c r="C173" s="63" t="s">
        <v>351</v>
      </c>
      <c r="D173" s="63" t="s">
        <v>16</v>
      </c>
      <c r="E173" t="s">
        <v>75</v>
      </c>
      <c r="F173" s="63" t="s">
        <v>15</v>
      </c>
      <c r="G173" s="63">
        <v>42</v>
      </c>
    </row>
    <row r="174" spans="1:7" ht="12.75">
      <c r="A174" s="48">
        <v>165</v>
      </c>
      <c r="B174" t="s">
        <v>352</v>
      </c>
      <c r="C174" t="s">
        <v>353</v>
      </c>
      <c r="D174" t="s">
        <v>16</v>
      </c>
      <c r="E174" t="s">
        <v>54</v>
      </c>
      <c r="F174" t="s">
        <v>14</v>
      </c>
      <c r="G174">
        <v>54</v>
      </c>
    </row>
    <row r="175" spans="1:7" ht="15">
      <c r="A175" s="48">
        <v>166</v>
      </c>
      <c r="B175" s="63" t="s">
        <v>354</v>
      </c>
      <c r="C175" s="63" t="s">
        <v>355</v>
      </c>
      <c r="D175" s="63" t="s">
        <v>139</v>
      </c>
      <c r="E175" s="63" t="s">
        <v>356</v>
      </c>
      <c r="F175" s="63" t="s">
        <v>13</v>
      </c>
      <c r="G175" s="63">
        <v>59</v>
      </c>
    </row>
    <row r="176" spans="1:7" ht="15">
      <c r="A176" s="48">
        <v>167</v>
      </c>
      <c r="B176" s="63" t="s">
        <v>357</v>
      </c>
      <c r="C176" s="63" t="s">
        <v>358</v>
      </c>
      <c r="D176" s="63" t="s">
        <v>139</v>
      </c>
      <c r="E176" s="63" t="s">
        <v>224</v>
      </c>
      <c r="F176" s="63" t="s">
        <v>13</v>
      </c>
      <c r="G176" s="63">
        <v>18</v>
      </c>
    </row>
    <row r="177" spans="1:7" ht="15">
      <c r="A177" s="48">
        <v>168</v>
      </c>
      <c r="B177" s="63" t="s">
        <v>359</v>
      </c>
      <c r="C177" s="63" t="s">
        <v>360</v>
      </c>
      <c r="D177" s="63" t="s">
        <v>139</v>
      </c>
      <c r="E177" s="63" t="s">
        <v>224</v>
      </c>
      <c r="F177" s="63" t="s">
        <v>13</v>
      </c>
      <c r="G177" s="63">
        <v>48</v>
      </c>
    </row>
    <row r="178" spans="1:7" ht="15">
      <c r="A178" s="48">
        <v>169</v>
      </c>
      <c r="B178" s="63" t="s">
        <v>361</v>
      </c>
      <c r="C178" s="63" t="s">
        <v>362</v>
      </c>
      <c r="D178" s="63" t="s">
        <v>139</v>
      </c>
      <c r="E178" s="63" t="s">
        <v>224</v>
      </c>
      <c r="F178" s="63" t="s">
        <v>13</v>
      </c>
      <c r="G178" s="63">
        <v>22</v>
      </c>
    </row>
    <row r="179" spans="1:7" ht="15">
      <c r="A179" s="48">
        <v>170</v>
      </c>
      <c r="B179" s="63" t="s">
        <v>221</v>
      </c>
      <c r="C179" s="63" t="s">
        <v>363</v>
      </c>
      <c r="D179" s="63" t="s">
        <v>139</v>
      </c>
      <c r="E179" s="63" t="s">
        <v>18</v>
      </c>
      <c r="F179" s="63" t="s">
        <v>14</v>
      </c>
      <c r="G179" s="63">
        <v>56</v>
      </c>
    </row>
    <row r="180" spans="1:7" ht="15">
      <c r="A180" s="48">
        <v>171</v>
      </c>
      <c r="B180" s="63" t="s">
        <v>83</v>
      </c>
      <c r="C180" s="63" t="s">
        <v>364</v>
      </c>
      <c r="D180" s="63" t="s">
        <v>139</v>
      </c>
      <c r="E180" s="63" t="s">
        <v>256</v>
      </c>
      <c r="F180" s="63" t="s">
        <v>13</v>
      </c>
      <c r="G180" s="63">
        <v>25</v>
      </c>
    </row>
    <row r="181" spans="1:7" ht="15">
      <c r="A181" s="48">
        <v>172</v>
      </c>
      <c r="B181" s="63" t="s">
        <v>365</v>
      </c>
      <c r="C181" s="63" t="s">
        <v>366</v>
      </c>
      <c r="D181" s="63" t="s">
        <v>19</v>
      </c>
      <c r="E181" s="63" t="s">
        <v>367</v>
      </c>
      <c r="F181" s="63" t="s">
        <v>14</v>
      </c>
      <c r="G181" s="63">
        <v>59</v>
      </c>
    </row>
    <row r="182" spans="1:7" ht="13.5">
      <c r="A182" s="48">
        <v>173</v>
      </c>
      <c r="B182" s="64" t="s">
        <v>119</v>
      </c>
      <c r="C182" s="64" t="s">
        <v>88</v>
      </c>
      <c r="D182" s="65" t="s">
        <v>375</v>
      </c>
      <c r="E182" s="64" t="s">
        <v>120</v>
      </c>
      <c r="F182" s="66" t="s">
        <v>15</v>
      </c>
      <c r="G182" s="62">
        <v>38</v>
      </c>
    </row>
    <row r="183" spans="1:7" ht="13.5">
      <c r="A183" s="48">
        <v>174</v>
      </c>
      <c r="B183" s="64" t="s">
        <v>376</v>
      </c>
      <c r="C183" s="64" t="s">
        <v>72</v>
      </c>
      <c r="D183" s="65" t="s">
        <v>139</v>
      </c>
      <c r="E183" s="64" t="s">
        <v>18</v>
      </c>
      <c r="F183" s="66" t="s">
        <v>14</v>
      </c>
      <c r="G183" s="62">
        <v>50</v>
      </c>
    </row>
    <row r="184" spans="1:7" ht="13.5">
      <c r="A184" s="48">
        <v>175</v>
      </c>
      <c r="B184" s="64" t="s">
        <v>44</v>
      </c>
      <c r="C184" s="64" t="s">
        <v>373</v>
      </c>
      <c r="D184" s="65" t="s">
        <v>16</v>
      </c>
      <c r="E184" s="64" t="s">
        <v>374</v>
      </c>
      <c r="F184" s="66" t="s">
        <v>14</v>
      </c>
      <c r="G184" s="62">
        <v>74</v>
      </c>
    </row>
    <row r="185" spans="1:7" ht="13.5">
      <c r="A185" s="48">
        <v>176</v>
      </c>
      <c r="B185" s="64" t="s">
        <v>219</v>
      </c>
      <c r="C185" s="64" t="s">
        <v>377</v>
      </c>
      <c r="D185" s="65" t="s">
        <v>27</v>
      </c>
      <c r="E185" s="64" t="s">
        <v>378</v>
      </c>
      <c r="F185" s="66" t="s">
        <v>243</v>
      </c>
      <c r="G185" s="62">
        <v>28</v>
      </c>
    </row>
    <row r="186" spans="1:7" ht="13.5">
      <c r="A186" s="48">
        <v>177</v>
      </c>
      <c r="B186" s="64" t="s">
        <v>329</v>
      </c>
      <c r="C186" s="64" t="s">
        <v>232</v>
      </c>
      <c r="D186" s="65" t="s">
        <v>139</v>
      </c>
      <c r="E186" s="64" t="s">
        <v>374</v>
      </c>
      <c r="F186" s="66" t="s">
        <v>15</v>
      </c>
      <c r="G186" s="62">
        <v>45</v>
      </c>
    </row>
    <row r="187" spans="1:7" ht="12.75">
      <c r="A187" s="48">
        <v>178</v>
      </c>
      <c r="B187" s="61"/>
      <c r="C187" s="61"/>
      <c r="D187" s="57"/>
      <c r="E187" s="61"/>
      <c r="F187" s="62"/>
      <c r="G187" s="62"/>
    </row>
    <row r="188" spans="1:7" ht="12.75">
      <c r="A188" s="48">
        <v>179</v>
      </c>
      <c r="B188" s="61"/>
      <c r="C188" s="61"/>
      <c r="D188" s="57"/>
      <c r="E188" s="61"/>
      <c r="F188" s="62"/>
      <c r="G188" s="62"/>
    </row>
    <row r="189" spans="1:7" ht="12.75">
      <c r="A189" s="48">
        <v>180</v>
      </c>
      <c r="B189" s="61"/>
      <c r="C189" s="61"/>
      <c r="D189" s="57"/>
      <c r="E189" s="61"/>
      <c r="F189" s="62"/>
      <c r="G189" s="62"/>
    </row>
    <row r="190" spans="1:7" ht="12.75">
      <c r="A190" s="48">
        <v>181</v>
      </c>
      <c r="B190" s="61"/>
      <c r="C190" s="61"/>
      <c r="D190" s="57"/>
      <c r="E190" s="61"/>
      <c r="F190" s="62"/>
      <c r="G190" s="62"/>
    </row>
    <row r="191" spans="1:7" ht="12.75">
      <c r="A191" s="48">
        <v>182</v>
      </c>
      <c r="B191" s="61"/>
      <c r="C191" s="61"/>
      <c r="D191" s="57"/>
      <c r="E191" s="61"/>
      <c r="F191" s="62"/>
      <c r="G191" s="62"/>
    </row>
    <row r="192" spans="1:7" ht="12.75">
      <c r="A192" s="48">
        <v>183</v>
      </c>
      <c r="B192" s="61"/>
      <c r="C192" s="61"/>
      <c r="D192" s="57"/>
      <c r="E192" s="61"/>
      <c r="F192" s="62"/>
      <c r="G192" s="62"/>
    </row>
    <row r="193" spans="1:7" ht="12.75">
      <c r="A193" s="48">
        <v>184</v>
      </c>
      <c r="B193" s="61"/>
      <c r="C193" s="61"/>
      <c r="D193" s="57"/>
      <c r="E193" s="61"/>
      <c r="F193" s="62"/>
      <c r="G193" s="62"/>
    </row>
    <row r="194" spans="1:7" ht="12.75">
      <c r="A194" s="48">
        <v>185</v>
      </c>
      <c r="B194" s="61"/>
      <c r="C194" s="61"/>
      <c r="D194" s="57"/>
      <c r="E194" s="61"/>
      <c r="F194" s="62"/>
      <c r="G194" s="62"/>
    </row>
    <row r="195" spans="1:7" ht="12.75">
      <c r="A195" s="48">
        <v>186</v>
      </c>
      <c r="B195" s="61"/>
      <c r="C195" s="61"/>
      <c r="D195" s="57"/>
      <c r="E195" s="61"/>
      <c r="F195" s="62"/>
      <c r="G195" s="62"/>
    </row>
    <row r="196" spans="1:7" ht="12.75">
      <c r="A196" s="48">
        <v>187</v>
      </c>
      <c r="B196" s="61"/>
      <c r="C196" s="61"/>
      <c r="D196" s="57"/>
      <c r="E196" s="61"/>
      <c r="F196" s="62"/>
      <c r="G196" s="62"/>
    </row>
    <row r="197" spans="1:7" ht="12.75">
      <c r="A197" s="41">
        <v>188</v>
      </c>
      <c r="B197" s="61"/>
      <c r="C197" s="61"/>
      <c r="D197" s="57"/>
      <c r="E197" s="61"/>
      <c r="F197" s="62"/>
      <c r="G197" s="62"/>
    </row>
    <row r="198" spans="1:7" ht="12.75">
      <c r="A198" s="41">
        <v>189</v>
      </c>
      <c r="B198" s="61"/>
      <c r="C198" s="61"/>
      <c r="D198" s="57"/>
      <c r="E198" s="61"/>
      <c r="F198" s="62"/>
      <c r="G198" s="62"/>
    </row>
    <row r="199" spans="1:7" ht="12.75">
      <c r="A199" s="41">
        <v>190</v>
      </c>
      <c r="B199" s="61"/>
      <c r="C199" s="61"/>
      <c r="D199" s="57"/>
      <c r="E199" s="61"/>
      <c r="F199" s="62"/>
      <c r="G199" s="62"/>
    </row>
    <row r="200" spans="1:7" ht="12.75">
      <c r="A200" s="41">
        <v>191</v>
      </c>
      <c r="B200" s="61"/>
      <c r="C200" s="61"/>
      <c r="D200" s="57"/>
      <c r="E200" s="61"/>
      <c r="F200" s="62"/>
      <c r="G200" s="62"/>
    </row>
    <row r="201" spans="1:7" ht="12.75">
      <c r="A201" s="41">
        <v>192</v>
      </c>
      <c r="B201" s="61"/>
      <c r="C201" s="61"/>
      <c r="D201" s="57"/>
      <c r="E201" s="61"/>
      <c r="F201" s="62"/>
      <c r="G201" s="62"/>
    </row>
    <row r="202" spans="1:7" ht="12.75">
      <c r="A202" s="41">
        <v>193</v>
      </c>
      <c r="B202" s="61"/>
      <c r="C202" s="61"/>
      <c r="D202" s="57"/>
      <c r="E202" s="61"/>
      <c r="F202" s="62"/>
      <c r="G202" s="62"/>
    </row>
    <row r="203" spans="1:7" ht="12.75">
      <c r="A203" s="41">
        <v>194</v>
      </c>
      <c r="B203" s="61"/>
      <c r="C203" s="61"/>
      <c r="D203" s="57"/>
      <c r="E203" s="61"/>
      <c r="F203" s="62"/>
      <c r="G203" s="62"/>
    </row>
    <row r="204" spans="1:8" ht="12.75">
      <c r="A204" s="41">
        <v>195</v>
      </c>
      <c r="B204" s="61"/>
      <c r="C204" s="61"/>
      <c r="D204" s="57"/>
      <c r="E204" s="61"/>
      <c r="F204" s="62"/>
      <c r="G204" s="62"/>
      <c r="H204" t="s">
        <v>35</v>
      </c>
    </row>
    <row r="205" spans="1:7" ht="12.75">
      <c r="A205" s="41">
        <v>196</v>
      </c>
      <c r="B205" s="61"/>
      <c r="C205" s="61"/>
      <c r="D205" s="57"/>
      <c r="E205" s="61"/>
      <c r="F205" s="62"/>
      <c r="G205" s="62"/>
    </row>
    <row r="206" spans="1:7" ht="12.75">
      <c r="A206" s="41">
        <v>197</v>
      </c>
      <c r="B206" s="61"/>
      <c r="C206" s="61"/>
      <c r="D206" s="57"/>
      <c r="E206" s="61"/>
      <c r="F206" s="62"/>
      <c r="G206" s="62"/>
    </row>
    <row r="207" spans="1:7" ht="12.75">
      <c r="A207" s="41">
        <v>198</v>
      </c>
      <c r="F207" s="2"/>
      <c r="G207" s="2"/>
    </row>
    <row r="208" spans="1:7" ht="12.75">
      <c r="A208" s="41">
        <v>199</v>
      </c>
      <c r="F208" s="2"/>
      <c r="G208" s="2"/>
    </row>
    <row r="209" spans="1:7" ht="12.75">
      <c r="A209" s="41">
        <v>200</v>
      </c>
      <c r="B209" s="61"/>
      <c r="C209" s="61"/>
      <c r="D209" s="57"/>
      <c r="E209" s="61"/>
      <c r="F209" s="62"/>
      <c r="G209" s="62"/>
    </row>
    <row r="210" spans="1:7" ht="12.75">
      <c r="A210" s="41">
        <v>201</v>
      </c>
      <c r="B210" s="61"/>
      <c r="C210" s="61"/>
      <c r="D210" s="57"/>
      <c r="E210" s="61"/>
      <c r="F210" s="62"/>
      <c r="G210" s="62"/>
    </row>
    <row r="211" spans="1:7" ht="12.75">
      <c r="A211" s="48">
        <v>202</v>
      </c>
      <c r="B211" s="61"/>
      <c r="C211" s="61"/>
      <c r="D211" s="57"/>
      <c r="E211" s="61"/>
      <c r="F211" s="62"/>
      <c r="G211" s="62"/>
    </row>
    <row r="212" spans="1:7" ht="12.75">
      <c r="A212" s="48">
        <v>203</v>
      </c>
      <c r="B212" s="61"/>
      <c r="C212" s="61"/>
      <c r="D212" s="57"/>
      <c r="E212" s="61"/>
      <c r="F212" s="62"/>
      <c r="G212" s="62"/>
    </row>
    <row r="213" spans="1:7" ht="12.75">
      <c r="A213" s="48">
        <v>204</v>
      </c>
      <c r="B213" s="61"/>
      <c r="C213" s="61"/>
      <c r="D213" s="57"/>
      <c r="E213" s="61"/>
      <c r="F213" s="62"/>
      <c r="G213" s="62"/>
    </row>
    <row r="214" spans="1:7" ht="12.75">
      <c r="A214" s="48">
        <v>205</v>
      </c>
      <c r="B214" s="61"/>
      <c r="C214" s="61"/>
      <c r="D214" s="57"/>
      <c r="E214" s="61"/>
      <c r="F214" s="62"/>
      <c r="G214" s="62"/>
    </row>
    <row r="215" spans="1:7" ht="12.75">
      <c r="A215" s="48">
        <v>206</v>
      </c>
      <c r="B215" s="61"/>
      <c r="C215" s="61"/>
      <c r="D215" s="57"/>
      <c r="E215" s="61"/>
      <c r="F215" s="62"/>
      <c r="G215" s="62"/>
    </row>
    <row r="216" spans="1:7" ht="12.75">
      <c r="A216" s="49">
        <v>207</v>
      </c>
      <c r="B216" s="61"/>
      <c r="C216" s="61"/>
      <c r="D216" s="57"/>
      <c r="E216" s="61"/>
      <c r="F216" s="62"/>
      <c r="G216" s="62"/>
    </row>
    <row r="217" spans="1:7" ht="12.75">
      <c r="A217" s="49">
        <v>208</v>
      </c>
      <c r="B217" s="61"/>
      <c r="C217" s="61"/>
      <c r="D217" s="57"/>
      <c r="E217" s="61"/>
      <c r="F217" s="62"/>
      <c r="G217" s="62"/>
    </row>
    <row r="218" spans="1:7" ht="12.75">
      <c r="A218" s="48">
        <v>209</v>
      </c>
      <c r="B218" s="61"/>
      <c r="C218" s="61"/>
      <c r="D218" s="57"/>
      <c r="E218" s="61"/>
      <c r="F218" s="62"/>
      <c r="G218" s="62"/>
    </row>
    <row r="219" spans="1:7" ht="12.75">
      <c r="A219" s="48">
        <v>210</v>
      </c>
      <c r="B219" s="61"/>
      <c r="C219" s="61"/>
      <c r="D219" s="57"/>
      <c r="E219" s="61"/>
      <c r="F219" s="62"/>
      <c r="G219" s="62"/>
    </row>
    <row r="220" spans="1:7" ht="12.75">
      <c r="A220" s="48">
        <v>211</v>
      </c>
      <c r="B220" s="61"/>
      <c r="C220" s="61"/>
      <c r="D220" s="57"/>
      <c r="E220" s="61"/>
      <c r="F220" s="62"/>
      <c r="G220" s="62"/>
    </row>
    <row r="221" spans="1:7" ht="12.75">
      <c r="A221" s="48">
        <v>212</v>
      </c>
      <c r="B221" s="61"/>
      <c r="C221" s="61"/>
      <c r="D221" s="57"/>
      <c r="E221" s="61"/>
      <c r="F221" s="62"/>
      <c r="G221" s="62"/>
    </row>
    <row r="222" spans="1:7" ht="12.75">
      <c r="A222" s="48">
        <v>213</v>
      </c>
      <c r="B222" s="61"/>
      <c r="C222" s="61"/>
      <c r="D222" s="57"/>
      <c r="E222" s="61"/>
      <c r="F222" s="62"/>
      <c r="G222" s="62"/>
    </row>
    <row r="223" spans="1:7" ht="12.75">
      <c r="A223" s="48">
        <v>214</v>
      </c>
      <c r="B223" s="61"/>
      <c r="C223" s="61"/>
      <c r="D223" s="57"/>
      <c r="E223" s="61"/>
      <c r="F223" s="62"/>
      <c r="G223" s="62"/>
    </row>
    <row r="224" spans="1:7" ht="12.75">
      <c r="A224" s="48">
        <v>215</v>
      </c>
      <c r="B224" s="61"/>
      <c r="C224" s="61"/>
      <c r="D224" s="57"/>
      <c r="E224" s="61"/>
      <c r="F224" s="62"/>
      <c r="G224" s="62"/>
    </row>
    <row r="225" spans="1:7" ht="12.75">
      <c r="A225" s="48">
        <v>216</v>
      </c>
      <c r="B225" s="61"/>
      <c r="C225" s="61"/>
      <c r="D225" s="57"/>
      <c r="E225" s="61"/>
      <c r="F225" s="62"/>
      <c r="G225" s="62"/>
    </row>
    <row r="226" spans="1:7" ht="12.75">
      <c r="A226" s="48">
        <v>217</v>
      </c>
      <c r="B226" s="61"/>
      <c r="C226" s="61"/>
      <c r="D226" s="57"/>
      <c r="E226" s="61"/>
      <c r="F226" s="62"/>
      <c r="G226" s="62"/>
    </row>
    <row r="227" spans="1:7" ht="12.75">
      <c r="A227" s="48">
        <v>218</v>
      </c>
      <c r="B227" s="61"/>
      <c r="C227" s="61"/>
      <c r="D227" s="57"/>
      <c r="E227" s="61"/>
      <c r="F227" s="62"/>
      <c r="G227" s="62"/>
    </row>
    <row r="228" spans="1:7" ht="12.75">
      <c r="A228" s="48">
        <v>219</v>
      </c>
      <c r="B228" s="61"/>
      <c r="C228" s="61"/>
      <c r="D228" s="57"/>
      <c r="E228" s="61"/>
      <c r="F228" s="62"/>
      <c r="G228" s="62"/>
    </row>
    <row r="229" spans="1:7" ht="12.75">
      <c r="A229" s="48">
        <v>220</v>
      </c>
      <c r="B229" s="61"/>
      <c r="C229" s="61"/>
      <c r="D229" s="57"/>
      <c r="E229" s="61"/>
      <c r="F229" s="62"/>
      <c r="G229" s="62"/>
    </row>
    <row r="230" spans="1:7" ht="12.75">
      <c r="A230" s="48">
        <v>221</v>
      </c>
      <c r="B230" s="61"/>
      <c r="C230" s="61"/>
      <c r="D230" s="57"/>
      <c r="E230" s="61"/>
      <c r="F230" s="62"/>
      <c r="G230" s="62"/>
    </row>
    <row r="231" spans="1:7" ht="12.75">
      <c r="A231" s="48">
        <v>222</v>
      </c>
      <c r="B231" s="61"/>
      <c r="C231" s="61"/>
      <c r="D231" s="57"/>
      <c r="E231" s="61"/>
      <c r="F231" s="62"/>
      <c r="G231" s="62"/>
    </row>
    <row r="232" spans="1:7" ht="12.75">
      <c r="A232" s="48">
        <v>223</v>
      </c>
      <c r="B232" s="61"/>
      <c r="C232" s="61"/>
      <c r="D232" s="57"/>
      <c r="E232" s="61"/>
      <c r="F232" s="62"/>
      <c r="G232" s="62"/>
    </row>
    <row r="233" spans="1:7" ht="12.75">
      <c r="A233" s="48">
        <v>224</v>
      </c>
      <c r="B233" s="61"/>
      <c r="C233" s="61"/>
      <c r="D233" s="57"/>
      <c r="E233" s="61"/>
      <c r="F233" s="62"/>
      <c r="G233" s="62"/>
    </row>
    <row r="234" spans="1:7" ht="12.75">
      <c r="A234" s="48">
        <v>225</v>
      </c>
      <c r="B234" s="61"/>
      <c r="C234" s="61"/>
      <c r="D234" s="57"/>
      <c r="E234" s="61"/>
      <c r="F234" s="62"/>
      <c r="G234" s="62"/>
    </row>
    <row r="235" spans="1:7" ht="12.75">
      <c r="A235" s="48">
        <v>226</v>
      </c>
      <c r="B235" s="61"/>
      <c r="C235" s="61"/>
      <c r="D235" s="57"/>
      <c r="E235" s="61"/>
      <c r="F235" s="62"/>
      <c r="G235" s="62"/>
    </row>
    <row r="236" spans="1:7" ht="12.75">
      <c r="A236" s="48">
        <v>227</v>
      </c>
      <c r="B236" s="61"/>
      <c r="C236" s="61"/>
      <c r="D236" s="57"/>
      <c r="E236" s="61"/>
      <c r="F236" s="62"/>
      <c r="G236" s="62"/>
    </row>
    <row r="237" spans="1:7" ht="12.75">
      <c r="A237" s="48">
        <v>228</v>
      </c>
      <c r="B237" s="61"/>
      <c r="C237" s="61"/>
      <c r="D237" s="57"/>
      <c r="E237" s="61"/>
      <c r="F237" s="62"/>
      <c r="G237" s="62"/>
    </row>
    <row r="238" spans="1:7" ht="12.75">
      <c r="A238" s="48">
        <v>229</v>
      </c>
      <c r="B238" s="61"/>
      <c r="C238" s="61"/>
      <c r="D238" s="57"/>
      <c r="E238" s="61"/>
      <c r="F238" s="62"/>
      <c r="G238" s="62"/>
    </row>
    <row r="239" spans="1:7" ht="12.75">
      <c r="A239" s="48">
        <v>230</v>
      </c>
      <c r="B239" s="61"/>
      <c r="C239" s="61"/>
      <c r="D239" s="57"/>
      <c r="E239" s="61"/>
      <c r="F239" s="62"/>
      <c r="G239" s="62"/>
    </row>
    <row r="240" spans="1:7" ht="12.75">
      <c r="A240" s="48">
        <v>231</v>
      </c>
      <c r="B240" s="61"/>
      <c r="C240" s="61"/>
      <c r="D240" s="57"/>
      <c r="E240" s="61"/>
      <c r="F240" s="62"/>
      <c r="G240" s="62"/>
    </row>
    <row r="241" spans="1:7" ht="12.75">
      <c r="A241" s="48">
        <v>232</v>
      </c>
      <c r="B241" s="61"/>
      <c r="C241" s="61"/>
      <c r="D241" s="57"/>
      <c r="E241" s="61"/>
      <c r="F241" s="62"/>
      <c r="G241" s="62"/>
    </row>
    <row r="242" spans="1:7" ht="12.75">
      <c r="A242" s="48">
        <v>233</v>
      </c>
      <c r="B242" s="61"/>
      <c r="C242" s="61"/>
      <c r="D242" s="57"/>
      <c r="E242" s="61"/>
      <c r="F242" s="62"/>
      <c r="G242" s="62"/>
    </row>
    <row r="243" spans="1:7" ht="12.75">
      <c r="A243" s="48">
        <v>234</v>
      </c>
      <c r="B243" s="61"/>
      <c r="C243" s="61"/>
      <c r="D243" s="57"/>
      <c r="E243" s="61"/>
      <c r="F243" s="62"/>
      <c r="G243" s="62"/>
    </row>
    <row r="244" spans="1:7" ht="12.75">
      <c r="A244" s="48">
        <v>235</v>
      </c>
      <c r="B244" s="61"/>
      <c r="C244" s="61"/>
      <c r="D244" s="57"/>
      <c r="E244" s="61"/>
      <c r="F244" s="62"/>
      <c r="G244" s="62"/>
    </row>
    <row r="245" spans="1:7" ht="12.75">
      <c r="A245" s="41">
        <v>236</v>
      </c>
      <c r="B245" s="61"/>
      <c r="C245" s="61"/>
      <c r="D245" s="57"/>
      <c r="E245" s="61"/>
      <c r="F245" s="62"/>
      <c r="G245" s="62"/>
    </row>
    <row r="246" spans="1:7" ht="12.75">
      <c r="A246" s="41">
        <v>237</v>
      </c>
      <c r="B246" s="61"/>
      <c r="C246" s="61"/>
      <c r="D246" s="57"/>
      <c r="E246" s="61"/>
      <c r="F246" s="62"/>
      <c r="G246" s="62"/>
    </row>
    <row r="247" spans="1:7" ht="12.75">
      <c r="A247" s="41">
        <v>238</v>
      </c>
      <c r="B247" s="61"/>
      <c r="C247" s="61"/>
      <c r="D247" s="57"/>
      <c r="E247" s="61"/>
      <c r="F247" s="62"/>
      <c r="G247" s="62"/>
    </row>
    <row r="248" spans="1:7" ht="12.75">
      <c r="A248" s="41">
        <v>239</v>
      </c>
      <c r="B248" s="61"/>
      <c r="C248" s="61"/>
      <c r="D248" s="57"/>
      <c r="E248" s="61"/>
      <c r="F248" s="62"/>
      <c r="G248" s="62"/>
    </row>
    <row r="249" spans="1:7" ht="12.75">
      <c r="A249" s="41">
        <v>240</v>
      </c>
      <c r="B249" s="61"/>
      <c r="C249" s="61"/>
      <c r="D249" s="57"/>
      <c r="E249" s="61"/>
      <c r="F249" s="62"/>
      <c r="G249" s="62"/>
    </row>
    <row r="250" spans="1:7" ht="12.75">
      <c r="A250" s="41">
        <v>241</v>
      </c>
      <c r="B250" s="61"/>
      <c r="C250" s="61"/>
      <c r="D250" s="57"/>
      <c r="E250" s="61"/>
      <c r="F250" s="62"/>
      <c r="G250" s="62"/>
    </row>
    <row r="251" spans="1:7" ht="12.75">
      <c r="A251" s="41">
        <v>242</v>
      </c>
      <c r="B251" s="61"/>
      <c r="C251" s="61"/>
      <c r="D251" s="57"/>
      <c r="E251" s="61"/>
      <c r="F251" s="62"/>
      <c r="G251" s="62"/>
    </row>
    <row r="252" spans="1:7" ht="12.75">
      <c r="A252" s="41">
        <v>243</v>
      </c>
      <c r="B252" s="61"/>
      <c r="C252" s="61"/>
      <c r="D252" s="57"/>
      <c r="E252" s="61"/>
      <c r="F252" s="62"/>
      <c r="G252" s="62"/>
    </row>
    <row r="253" spans="1:7" ht="12.75">
      <c r="A253" s="41">
        <v>244</v>
      </c>
      <c r="B253" s="61"/>
      <c r="C253" s="61"/>
      <c r="D253" s="57"/>
      <c r="E253" s="61"/>
      <c r="F253" s="62"/>
      <c r="G253" s="62"/>
    </row>
    <row r="254" spans="1:7" ht="12.75">
      <c r="A254" s="41">
        <v>245</v>
      </c>
      <c r="B254" s="61"/>
      <c r="C254" s="61"/>
      <c r="D254" s="57"/>
      <c r="E254" s="61"/>
      <c r="F254" s="62"/>
      <c r="G254" s="62"/>
    </row>
    <row r="255" spans="1:7" ht="12.75">
      <c r="A255" s="41">
        <v>246</v>
      </c>
      <c r="B255" s="61"/>
      <c r="C255" s="61"/>
      <c r="D255" s="57"/>
      <c r="E255" s="61"/>
      <c r="F255" s="62"/>
      <c r="G255" s="62"/>
    </row>
    <row r="256" spans="1:7" ht="12.75">
      <c r="A256" s="41">
        <v>247</v>
      </c>
      <c r="B256" s="61"/>
      <c r="C256" s="61"/>
      <c r="D256" s="57"/>
      <c r="E256" s="61"/>
      <c r="F256" s="62"/>
      <c r="G256" s="62"/>
    </row>
    <row r="257" spans="1:7" ht="12.75">
      <c r="A257" s="41">
        <v>248</v>
      </c>
      <c r="B257" s="61"/>
      <c r="C257" s="61"/>
      <c r="D257" s="57"/>
      <c r="E257" s="61"/>
      <c r="F257" s="62"/>
      <c r="G257" s="62"/>
    </row>
    <row r="258" spans="1:7" ht="12.75">
      <c r="A258" s="41">
        <v>249</v>
      </c>
      <c r="B258" s="61"/>
      <c r="C258" s="61"/>
      <c r="D258" s="57"/>
      <c r="E258" s="61"/>
      <c r="F258" s="62"/>
      <c r="G258" s="62"/>
    </row>
    <row r="259" spans="1:7" ht="12.75">
      <c r="A259" s="41">
        <v>250</v>
      </c>
      <c r="B259" s="61"/>
      <c r="C259" s="61"/>
      <c r="D259" s="57"/>
      <c r="E259" s="61"/>
      <c r="F259" s="62"/>
      <c r="G259" s="62"/>
    </row>
    <row r="260" spans="1:7" ht="12.75">
      <c r="A260" s="41">
        <v>251</v>
      </c>
      <c r="B260" s="61"/>
      <c r="C260" s="61"/>
      <c r="D260" s="57"/>
      <c r="E260" s="61"/>
      <c r="F260" s="62"/>
      <c r="G260" s="62"/>
    </row>
    <row r="261" spans="1:7" ht="12.75">
      <c r="A261" s="41">
        <v>252</v>
      </c>
      <c r="B261" s="61"/>
      <c r="C261" s="61"/>
      <c r="D261" s="57"/>
      <c r="E261" s="61"/>
      <c r="F261" s="62"/>
      <c r="G261" s="62"/>
    </row>
    <row r="262" spans="1:7" ht="12.75">
      <c r="A262" s="41">
        <v>253</v>
      </c>
      <c r="B262" s="61"/>
      <c r="C262" s="61"/>
      <c r="D262" s="57"/>
      <c r="E262" s="61"/>
      <c r="F262" s="62"/>
      <c r="G262" s="62"/>
    </row>
    <row r="263" spans="1:7" ht="12.75">
      <c r="A263" s="41">
        <v>254</v>
      </c>
      <c r="B263" s="61"/>
      <c r="C263" s="61"/>
      <c r="D263" s="57"/>
      <c r="E263" s="61"/>
      <c r="F263" s="62"/>
      <c r="G263" s="62"/>
    </row>
    <row r="264" spans="1:7" ht="12.75">
      <c r="A264" s="41">
        <v>255</v>
      </c>
      <c r="B264" s="61"/>
      <c r="C264" s="61"/>
      <c r="D264" s="57"/>
      <c r="E264" s="61"/>
      <c r="F264" s="62"/>
      <c r="G264" s="62"/>
    </row>
    <row r="265" spans="1:7" ht="12.75">
      <c r="A265" s="41">
        <v>256</v>
      </c>
      <c r="B265" s="61"/>
      <c r="C265" s="61"/>
      <c r="D265" s="57"/>
      <c r="E265" s="61"/>
      <c r="F265" s="62"/>
      <c r="G265" s="62"/>
    </row>
    <row r="266" spans="1:7" ht="12.75">
      <c r="A266" s="41">
        <v>257</v>
      </c>
      <c r="B266" s="61"/>
      <c r="C266" s="61"/>
      <c r="D266" s="57"/>
      <c r="E266" s="61"/>
      <c r="F266" s="62"/>
      <c r="G266" s="62"/>
    </row>
    <row r="267" spans="1:7" ht="12.75">
      <c r="A267" s="41">
        <v>258</v>
      </c>
      <c r="B267" s="61"/>
      <c r="C267" s="61"/>
      <c r="D267" s="57"/>
      <c r="E267" s="61"/>
      <c r="F267" s="62"/>
      <c r="G267" s="62"/>
    </row>
    <row r="268" spans="1:7" ht="12.75">
      <c r="A268" s="41">
        <v>259</v>
      </c>
      <c r="B268" s="61"/>
      <c r="C268" s="61"/>
      <c r="D268" s="57"/>
      <c r="E268" s="61"/>
      <c r="F268" s="62"/>
      <c r="G268" s="62"/>
    </row>
    <row r="269" spans="1:7" ht="12.75">
      <c r="A269" s="41">
        <v>260</v>
      </c>
      <c r="B269" s="61"/>
      <c r="C269" s="61"/>
      <c r="D269" s="57"/>
      <c r="E269" s="61"/>
      <c r="F269" s="62"/>
      <c r="G269" s="62"/>
    </row>
    <row r="270" spans="1:7" ht="12.75">
      <c r="A270" s="41">
        <v>261</v>
      </c>
      <c r="B270" s="61"/>
      <c r="C270" s="61"/>
      <c r="D270" s="57"/>
      <c r="E270" s="61"/>
      <c r="F270" s="62"/>
      <c r="G270" s="62"/>
    </row>
    <row r="271" spans="1:7" ht="12.75">
      <c r="A271" s="50">
        <v>270</v>
      </c>
      <c r="B271" s="61"/>
      <c r="C271" s="61"/>
      <c r="D271" s="57"/>
      <c r="E271" s="61"/>
      <c r="F271" s="62"/>
      <c r="G271" s="62"/>
    </row>
    <row r="272" spans="1:7" ht="12.75">
      <c r="A272" s="50">
        <v>274</v>
      </c>
      <c r="B272" s="61"/>
      <c r="C272" s="61"/>
      <c r="D272" s="57"/>
      <c r="E272" s="61"/>
      <c r="F272" s="62"/>
      <c r="G272" s="62"/>
    </row>
    <row r="273" spans="1:7" ht="12.75">
      <c r="A273" s="50">
        <v>297</v>
      </c>
      <c r="B273" s="61"/>
      <c r="C273" s="61"/>
      <c r="D273" s="57"/>
      <c r="E273" s="61"/>
      <c r="F273" s="62"/>
      <c r="G273" s="62"/>
    </row>
    <row r="274" spans="1:4" ht="12.75">
      <c r="A274" s="40"/>
      <c r="D274"/>
    </row>
    <row r="275" spans="1:4" ht="12.75">
      <c r="A275" s="40"/>
      <c r="D275"/>
    </row>
    <row r="276" spans="1:4" ht="12.75">
      <c r="A276" s="40"/>
      <c r="D276"/>
    </row>
    <row r="277" spans="1:4" ht="12.75">
      <c r="A277" s="40"/>
      <c r="D277"/>
    </row>
    <row r="278" spans="1:4" ht="12.75">
      <c r="A278" s="40"/>
      <c r="D278"/>
    </row>
    <row r="279" spans="1:8" ht="12.75">
      <c r="A279" s="40"/>
      <c r="B279" s="32"/>
      <c r="C279" s="32"/>
      <c r="D279" s="38"/>
      <c r="E279" s="32"/>
      <c r="F279" s="32"/>
      <c r="G279" s="32"/>
      <c r="H279" s="32"/>
    </row>
    <row r="280" spans="1:8" ht="12.75">
      <c r="A280" s="40"/>
      <c r="B280" s="39"/>
      <c r="C280" s="39"/>
      <c r="D280" s="38"/>
      <c r="E280" s="39"/>
      <c r="F280" s="32"/>
      <c r="G280" s="32"/>
      <c r="H280" s="32"/>
    </row>
    <row r="281" spans="1:8" ht="12.75">
      <c r="A281" s="40"/>
      <c r="B281" s="39"/>
      <c r="C281" s="39"/>
      <c r="D281" s="38"/>
      <c r="E281" s="32"/>
      <c r="F281" s="32"/>
      <c r="G281" s="32"/>
      <c r="H281" s="32"/>
    </row>
    <row r="282" spans="1:8" ht="12.75">
      <c r="A282" s="34"/>
      <c r="B282" s="32"/>
      <c r="C282" s="32"/>
      <c r="D282" s="33"/>
      <c r="E282" s="32"/>
      <c r="F282" s="32"/>
      <c r="G282" s="32"/>
      <c r="H282" s="32"/>
    </row>
    <row r="283" spans="1:8" ht="12.75">
      <c r="A283" s="34"/>
      <c r="B283" s="32"/>
      <c r="C283" s="32"/>
      <c r="D283" s="33"/>
      <c r="E283" s="32"/>
      <c r="F283" s="32"/>
      <c r="G283" s="32"/>
      <c r="H283" s="32"/>
    </row>
    <row r="284" spans="1:8" ht="12.75">
      <c r="A284" s="34"/>
      <c r="B284" s="32"/>
      <c r="C284" s="32"/>
      <c r="D284" s="33"/>
      <c r="E284" s="32"/>
      <c r="F284" s="32"/>
      <c r="G284" s="32"/>
      <c r="H284" s="32"/>
    </row>
    <row r="285" spans="1:8" ht="12.75">
      <c r="A285" s="34"/>
      <c r="B285" s="32"/>
      <c r="C285" s="32"/>
      <c r="D285" s="33"/>
      <c r="E285" s="32"/>
      <c r="F285" s="32"/>
      <c r="G285" s="32"/>
      <c r="H285" s="32"/>
    </row>
    <row r="286" spans="1:8" ht="12.75">
      <c r="A286" s="34"/>
      <c r="B286" s="32"/>
      <c r="C286" s="32"/>
      <c r="D286" s="33"/>
      <c r="E286" s="32"/>
      <c r="F286" s="32"/>
      <c r="G286" s="32"/>
      <c r="H286" s="32"/>
    </row>
    <row r="287" spans="1:8" ht="12.75">
      <c r="A287" s="34"/>
      <c r="B287" s="32"/>
      <c r="C287" s="32"/>
      <c r="D287" s="33"/>
      <c r="E287" s="32"/>
      <c r="F287" s="32"/>
      <c r="G287" s="32"/>
      <c r="H287" s="32"/>
    </row>
    <row r="288" spans="1:8" ht="12.75">
      <c r="A288" s="34"/>
      <c r="B288" s="32"/>
      <c r="C288" s="32"/>
      <c r="D288" s="33"/>
      <c r="E288" s="32"/>
      <c r="F288" s="32"/>
      <c r="G288" s="32"/>
      <c r="H288" s="32"/>
    </row>
    <row r="289" spans="1:8" ht="12.75">
      <c r="A289" s="34"/>
      <c r="B289" s="32"/>
      <c r="C289" s="32"/>
      <c r="D289" s="33"/>
      <c r="E289" s="32"/>
      <c r="F289" s="32"/>
      <c r="G289" s="32"/>
      <c r="H289" s="32"/>
    </row>
    <row r="290" spans="1:8" ht="12.75">
      <c r="A290" s="34"/>
      <c r="B290" s="32"/>
      <c r="C290" s="32"/>
      <c r="D290" s="33"/>
      <c r="E290" s="32"/>
      <c r="F290" s="32"/>
      <c r="G290" s="32"/>
      <c r="H290" s="32"/>
    </row>
    <row r="291" spans="1:8" ht="12.75">
      <c r="A291" s="34"/>
      <c r="B291" s="32"/>
      <c r="C291" s="32"/>
      <c r="D291" s="33"/>
      <c r="E291" s="32"/>
      <c r="F291" s="32"/>
      <c r="G291" s="32"/>
      <c r="H291" s="32"/>
    </row>
    <row r="292" spans="1:8" ht="12.75">
      <c r="A292" s="34"/>
      <c r="B292" s="32"/>
      <c r="C292" s="32"/>
      <c r="D292" s="33"/>
      <c r="E292" s="32"/>
      <c r="F292" s="32"/>
      <c r="G292" s="32"/>
      <c r="H292" s="32"/>
    </row>
    <row r="293" spans="1:8" ht="12.75">
      <c r="A293" s="34"/>
      <c r="B293" s="32"/>
      <c r="C293" s="32"/>
      <c r="D293" s="33"/>
      <c r="E293" s="32"/>
      <c r="F293" s="32"/>
      <c r="G293" s="32"/>
      <c r="H293" s="32"/>
    </row>
    <row r="294" spans="1:8" ht="12.75">
      <c r="A294" s="34"/>
      <c r="B294" s="32"/>
      <c r="C294" s="32"/>
      <c r="D294" s="33"/>
      <c r="E294" s="32"/>
      <c r="F294" s="32"/>
      <c r="G294" s="32"/>
      <c r="H294" s="32"/>
    </row>
    <row r="295" spans="1:8" ht="12.75">
      <c r="A295" s="34"/>
      <c r="B295" s="32"/>
      <c r="C295" s="32"/>
      <c r="D295" s="33"/>
      <c r="E295" s="32"/>
      <c r="F295" s="32"/>
      <c r="G295" s="32"/>
      <c r="H295" s="32"/>
    </row>
    <row r="296" spans="1:8" ht="12.75">
      <c r="A296" s="34"/>
      <c r="B296" s="32"/>
      <c r="C296" s="32"/>
      <c r="D296" s="33"/>
      <c r="E296" s="32"/>
      <c r="F296" s="32"/>
      <c r="G296" s="32"/>
      <c r="H296" s="32"/>
    </row>
    <row r="297" spans="1:8" ht="12.75">
      <c r="A297" s="34"/>
      <c r="B297" s="32"/>
      <c r="C297" s="32"/>
      <c r="D297" s="33"/>
      <c r="E297" s="32"/>
      <c r="F297" s="32"/>
      <c r="G297" s="32"/>
      <c r="H297" s="32"/>
    </row>
    <row r="298" spans="1:8" ht="12.75">
      <c r="A298" s="34"/>
      <c r="B298" s="32"/>
      <c r="C298" s="32"/>
      <c r="D298" s="33"/>
      <c r="E298" s="32"/>
      <c r="F298" s="32"/>
      <c r="G298" s="32"/>
      <c r="H298" s="32"/>
    </row>
    <row r="299" spans="1:8" ht="12.75">
      <c r="A299" s="34"/>
      <c r="B299" s="32"/>
      <c r="C299" s="32"/>
      <c r="D299" s="33"/>
      <c r="E299" s="32"/>
      <c r="F299" s="32"/>
      <c r="G299" s="32"/>
      <c r="H299" s="32"/>
    </row>
    <row r="300" spans="1:8" ht="12.75">
      <c r="A300" s="34"/>
      <c r="B300" s="32"/>
      <c r="C300" s="32"/>
      <c r="D300" s="33"/>
      <c r="E300" s="32"/>
      <c r="F300" s="32"/>
      <c r="G300" s="32"/>
      <c r="H300" s="32"/>
    </row>
    <row r="301" spans="1:8" ht="12.75">
      <c r="A301" s="34"/>
      <c r="B301" s="32"/>
      <c r="C301" s="32"/>
      <c r="D301" s="33"/>
      <c r="E301" s="32"/>
      <c r="F301" s="32"/>
      <c r="G301" s="32"/>
      <c r="H301" s="32"/>
    </row>
    <row r="302" spans="1:8" ht="12.75">
      <c r="A302" s="34"/>
      <c r="B302" s="32"/>
      <c r="C302" s="32"/>
      <c r="D302" s="33"/>
      <c r="E302" s="32"/>
      <c r="F302" s="32"/>
      <c r="G302" s="32"/>
      <c r="H302" s="32"/>
    </row>
    <row r="303" spans="1:8" ht="12.75">
      <c r="A303" s="34"/>
      <c r="B303" s="32"/>
      <c r="C303" s="32"/>
      <c r="D303" s="33"/>
      <c r="E303" s="32"/>
      <c r="F303" s="32"/>
      <c r="G303" s="32"/>
      <c r="H303" s="32"/>
    </row>
    <row r="304" spans="1:8" ht="12.75">
      <c r="A304" s="34"/>
      <c r="B304" s="32"/>
      <c r="C304" s="32"/>
      <c r="D304" s="33"/>
      <c r="E304" s="32"/>
      <c r="F304" s="32"/>
      <c r="G304" s="32"/>
      <c r="H304" s="32"/>
    </row>
    <row r="305" spans="1:8" ht="12.75">
      <c r="A305" s="34"/>
      <c r="B305" s="32"/>
      <c r="C305" s="32"/>
      <c r="D305" s="33"/>
      <c r="E305" s="32"/>
      <c r="F305" s="32"/>
      <c r="G305" s="32"/>
      <c r="H305" s="32"/>
    </row>
    <row r="306" spans="1:8" ht="12.75">
      <c r="A306" s="34"/>
      <c r="B306" s="32"/>
      <c r="C306" s="32"/>
      <c r="D306" s="33"/>
      <c r="E306" s="32"/>
      <c r="F306" s="32"/>
      <c r="G306" s="32"/>
      <c r="H306" s="32"/>
    </row>
    <row r="307" spans="1:8" ht="12.75">
      <c r="A307" s="34"/>
      <c r="B307" s="32"/>
      <c r="C307" s="32"/>
      <c r="D307" s="33"/>
      <c r="E307" s="32"/>
      <c r="F307" s="32"/>
      <c r="G307" s="32"/>
      <c r="H307" s="32"/>
    </row>
    <row r="308" spans="1:8" ht="12.75">
      <c r="A308" s="34"/>
      <c r="B308" s="32"/>
      <c r="C308" s="32"/>
      <c r="D308" s="33"/>
      <c r="E308" s="32"/>
      <c r="F308" s="32"/>
      <c r="G308" s="32"/>
      <c r="H308" s="32"/>
    </row>
    <row r="309" spans="1:8" ht="12.75">
      <c r="A309" s="34"/>
      <c r="B309" s="32"/>
      <c r="C309" s="32"/>
      <c r="D309" s="33"/>
      <c r="E309" s="32"/>
      <c r="F309" s="32"/>
      <c r="G309" s="32"/>
      <c r="H309" s="32"/>
    </row>
    <row r="310" spans="1:8" ht="12.75">
      <c r="A310" s="34"/>
      <c r="B310" s="32"/>
      <c r="C310" s="32"/>
      <c r="D310" s="33"/>
      <c r="E310" s="32"/>
      <c r="F310" s="32"/>
      <c r="G310" s="32"/>
      <c r="H310" s="32"/>
    </row>
    <row r="311" spans="1:8" ht="12.75">
      <c r="A311" s="34"/>
      <c r="B311" s="32"/>
      <c r="C311" s="32"/>
      <c r="D311" s="33"/>
      <c r="E311" s="32"/>
      <c r="F311" s="32"/>
      <c r="G311" s="32"/>
      <c r="H311" s="32"/>
    </row>
    <row r="312" spans="1:8" ht="12.75">
      <c r="A312" s="34"/>
      <c r="B312" s="32"/>
      <c r="C312" s="32"/>
      <c r="D312" s="33"/>
      <c r="E312" s="32"/>
      <c r="F312" s="32"/>
      <c r="G312" s="32"/>
      <c r="H312" s="32"/>
    </row>
    <row r="313" spans="1:8" ht="12.75">
      <c r="A313" s="34"/>
      <c r="B313" s="32"/>
      <c r="C313" s="32"/>
      <c r="D313" s="33"/>
      <c r="E313" s="32"/>
      <c r="F313" s="32"/>
      <c r="G313" s="32"/>
      <c r="H313" s="32"/>
    </row>
    <row r="314" spans="1:8" ht="12.75">
      <c r="A314" s="34"/>
      <c r="B314" s="32"/>
      <c r="C314" s="32"/>
      <c r="D314" s="33"/>
      <c r="E314" s="32"/>
      <c r="F314" s="32"/>
      <c r="G314" s="32"/>
      <c r="H314" s="32"/>
    </row>
    <row r="315" spans="1:8" ht="12.75">
      <c r="A315" s="34"/>
      <c r="B315" s="32"/>
      <c r="C315" s="32"/>
      <c r="D315" s="33"/>
      <c r="E315" s="32"/>
      <c r="F315" s="32"/>
      <c r="G315" s="32"/>
      <c r="H315" s="32"/>
    </row>
    <row r="316" spans="1:8" ht="12.75">
      <c r="A316" s="34"/>
      <c r="B316" s="32"/>
      <c r="C316" s="32"/>
      <c r="D316" s="33"/>
      <c r="E316" s="32"/>
      <c r="F316" s="32"/>
      <c r="G316" s="32"/>
      <c r="H316" s="32"/>
    </row>
    <row r="317" spans="1:8" ht="12.75">
      <c r="A317" s="34"/>
      <c r="B317" s="32"/>
      <c r="C317" s="32"/>
      <c r="D317" s="33"/>
      <c r="E317" s="32"/>
      <c r="F317" s="32"/>
      <c r="G317" s="32"/>
      <c r="H317" s="32"/>
    </row>
    <row r="318" spans="1:8" ht="12.75">
      <c r="A318" s="34"/>
      <c r="B318" s="32"/>
      <c r="C318" s="32"/>
      <c r="D318" s="33"/>
      <c r="E318" s="32"/>
      <c r="F318" s="32"/>
      <c r="G318" s="32"/>
      <c r="H318" s="32"/>
    </row>
    <row r="319" spans="1:8" ht="12.75">
      <c r="A319" s="34"/>
      <c r="B319" s="32"/>
      <c r="C319" s="32"/>
      <c r="D319" s="33"/>
      <c r="E319" s="32"/>
      <c r="F319" s="32"/>
      <c r="G319" s="32"/>
      <c r="H319" s="32"/>
    </row>
    <row r="320" spans="1:8" ht="12.75">
      <c r="A320" s="34"/>
      <c r="B320" s="32"/>
      <c r="C320" s="32"/>
      <c r="D320" s="33"/>
      <c r="E320" s="32"/>
      <c r="F320" s="32"/>
      <c r="G320" s="32"/>
      <c r="H320" s="32"/>
    </row>
    <row r="321" spans="1:8" ht="12.75">
      <c r="A321" s="34"/>
      <c r="B321" s="32"/>
      <c r="C321" s="32"/>
      <c r="D321" s="33"/>
      <c r="E321" s="32"/>
      <c r="F321" s="32"/>
      <c r="G321" s="32"/>
      <c r="H321" s="32"/>
    </row>
    <row r="322" spans="1:8" ht="12.75">
      <c r="A322" s="34"/>
      <c r="B322" s="32"/>
      <c r="C322" s="32"/>
      <c r="D322" s="33"/>
      <c r="E322" s="32"/>
      <c r="F322" s="32"/>
      <c r="G322" s="32"/>
      <c r="H322" s="32"/>
    </row>
    <row r="323" spans="1:8" ht="12.75">
      <c r="A323" s="34"/>
      <c r="B323" s="32"/>
      <c r="C323" s="32"/>
      <c r="D323" s="33"/>
      <c r="E323" s="32"/>
      <c r="F323" s="32"/>
      <c r="G323" s="32"/>
      <c r="H323" s="32"/>
    </row>
    <row r="324" spans="1:8" ht="12.75">
      <c r="A324" s="34"/>
      <c r="B324" s="32"/>
      <c r="C324" s="32"/>
      <c r="D324" s="33"/>
      <c r="E324" s="32"/>
      <c r="F324" s="32"/>
      <c r="G324" s="32"/>
      <c r="H324" s="32"/>
    </row>
    <row r="325" spans="1:8" ht="12.75">
      <c r="A325" s="34"/>
      <c r="B325" s="32"/>
      <c r="C325" s="32"/>
      <c r="D325" s="33"/>
      <c r="E325" s="32"/>
      <c r="F325" s="32"/>
      <c r="G325" s="32"/>
      <c r="H325" s="32"/>
    </row>
    <row r="326" spans="1:8" ht="12.75">
      <c r="A326" s="34"/>
      <c r="B326" s="32"/>
      <c r="C326" s="32"/>
      <c r="D326" s="33"/>
      <c r="E326" s="32"/>
      <c r="F326" s="32"/>
      <c r="G326" s="32"/>
      <c r="H326" s="32"/>
    </row>
    <row r="327" spans="1:8" ht="12.75">
      <c r="A327" s="34"/>
      <c r="B327" s="32"/>
      <c r="C327" s="32"/>
      <c r="D327" s="33"/>
      <c r="E327" s="32"/>
      <c r="F327" s="32"/>
      <c r="G327" s="32"/>
      <c r="H327" s="32"/>
    </row>
    <row r="328" spans="1:8" ht="12.75">
      <c r="A328" s="34"/>
      <c r="B328" s="32"/>
      <c r="C328" s="32"/>
      <c r="D328" s="33"/>
      <c r="E328" s="32"/>
      <c r="F328" s="32"/>
      <c r="G328" s="32"/>
      <c r="H328" s="32"/>
    </row>
    <row r="329" spans="1:8" ht="12.75">
      <c r="A329" s="34"/>
      <c r="B329" s="32"/>
      <c r="C329" s="32"/>
      <c r="D329" s="33"/>
      <c r="E329" s="32"/>
      <c r="F329" s="32"/>
      <c r="G329" s="32"/>
      <c r="H329" s="32"/>
    </row>
    <row r="330" spans="1:8" ht="12.75">
      <c r="A330" s="34"/>
      <c r="B330" s="32"/>
      <c r="C330" s="32"/>
      <c r="D330" s="33"/>
      <c r="E330" s="32"/>
      <c r="F330" s="32"/>
      <c r="G330" s="32"/>
      <c r="H330" s="32"/>
    </row>
    <row r="331" spans="1:8" ht="12.75">
      <c r="A331" s="34"/>
      <c r="B331" s="32"/>
      <c r="C331" s="32"/>
      <c r="D331" s="33"/>
      <c r="E331" s="32"/>
      <c r="F331" s="32"/>
      <c r="G331" s="32"/>
      <c r="H331" s="32"/>
    </row>
    <row r="332" spans="1:8" ht="12.75">
      <c r="A332" s="34"/>
      <c r="B332" s="32"/>
      <c r="C332" s="32"/>
      <c r="D332" s="33"/>
      <c r="E332" s="32"/>
      <c r="F332" s="32"/>
      <c r="G332" s="32"/>
      <c r="H332" s="32"/>
    </row>
    <row r="333" spans="1:8" ht="12.75">
      <c r="A333" s="34"/>
      <c r="B333" s="32"/>
      <c r="C333" s="32"/>
      <c r="D333" s="33"/>
      <c r="E333" s="32"/>
      <c r="F333" s="32"/>
      <c r="G333" s="32"/>
      <c r="H333" s="32"/>
    </row>
    <row r="334" spans="1:8" ht="12.75">
      <c r="A334" s="34"/>
      <c r="B334" s="32"/>
      <c r="C334" s="32"/>
      <c r="D334" s="33"/>
      <c r="E334" s="32"/>
      <c r="F334" s="32"/>
      <c r="G334" s="32"/>
      <c r="H334" s="32"/>
    </row>
    <row r="335" spans="1:8" ht="12.75">
      <c r="A335" s="34"/>
      <c r="B335" s="32"/>
      <c r="C335" s="32"/>
      <c r="D335" s="33"/>
      <c r="E335" s="32"/>
      <c r="F335" s="32"/>
      <c r="G335" s="32"/>
      <c r="H335" s="32"/>
    </row>
    <row r="336" spans="1:8" ht="12.75">
      <c r="A336" s="34"/>
      <c r="B336" s="32"/>
      <c r="C336" s="32"/>
      <c r="D336" s="33"/>
      <c r="E336" s="32"/>
      <c r="F336" s="32"/>
      <c r="G336" s="32"/>
      <c r="H336" s="32"/>
    </row>
    <row r="337" spans="1:8" ht="12.75">
      <c r="A337" s="34"/>
      <c r="B337" s="32"/>
      <c r="C337" s="32"/>
      <c r="D337" s="33"/>
      <c r="E337" s="32"/>
      <c r="F337" s="32"/>
      <c r="G337" s="32"/>
      <c r="H337" s="32"/>
    </row>
    <row r="338" spans="1:8" ht="12.75">
      <c r="A338" s="34"/>
      <c r="B338" s="32"/>
      <c r="C338" s="32"/>
      <c r="D338" s="33"/>
      <c r="E338" s="32"/>
      <c r="F338" s="32"/>
      <c r="G338" s="32"/>
      <c r="H338" s="32"/>
    </row>
    <row r="339" spans="1:8" ht="12.75">
      <c r="A339" s="34"/>
      <c r="B339" s="32"/>
      <c r="C339" s="32"/>
      <c r="D339" s="33"/>
      <c r="E339" s="32"/>
      <c r="F339" s="32"/>
      <c r="G339" s="32"/>
      <c r="H339" s="32"/>
    </row>
    <row r="340" spans="1:8" ht="12.75">
      <c r="A340" s="34"/>
      <c r="B340" s="32"/>
      <c r="C340" s="32"/>
      <c r="D340" s="33"/>
      <c r="E340" s="32"/>
      <c r="F340" s="32"/>
      <c r="G340" s="32"/>
      <c r="H340" s="32"/>
    </row>
    <row r="341" spans="1:8" ht="12.75">
      <c r="A341" s="34"/>
      <c r="B341" s="32"/>
      <c r="C341" s="32"/>
      <c r="D341" s="33"/>
      <c r="E341" s="32"/>
      <c r="F341" s="32"/>
      <c r="G341" s="32"/>
      <c r="H341" s="32"/>
    </row>
    <row r="342" spans="1:8" ht="12.75">
      <c r="A342" s="34"/>
      <c r="B342" s="32"/>
      <c r="C342" s="32"/>
      <c r="D342" s="33"/>
      <c r="E342" s="32"/>
      <c r="F342" s="32"/>
      <c r="G342" s="32"/>
      <c r="H342" s="32"/>
    </row>
    <row r="343" spans="1:8" ht="12.75">
      <c r="A343" s="34"/>
      <c r="B343" s="32"/>
      <c r="C343" s="32"/>
      <c r="D343" s="33"/>
      <c r="E343" s="32"/>
      <c r="F343" s="32"/>
      <c r="G343" s="32"/>
      <c r="H343" s="32"/>
    </row>
    <row r="344" spans="1:8" ht="12.75">
      <c r="A344" s="34"/>
      <c r="B344" s="32"/>
      <c r="C344" s="32"/>
      <c r="D344" s="33"/>
      <c r="E344" s="32"/>
      <c r="F344" s="32"/>
      <c r="G344" s="32"/>
      <c r="H344" s="32"/>
    </row>
    <row r="345" spans="1:8" ht="12.75">
      <c r="A345" s="34"/>
      <c r="B345" s="32"/>
      <c r="C345" s="32"/>
      <c r="D345" s="33"/>
      <c r="E345" s="32"/>
      <c r="F345" s="32"/>
      <c r="G345" s="32"/>
      <c r="H345" s="32"/>
    </row>
    <row r="346" spans="1:8" ht="12.75">
      <c r="A346" s="34"/>
      <c r="B346" s="32"/>
      <c r="C346" s="32"/>
      <c r="D346" s="33"/>
      <c r="E346" s="32"/>
      <c r="F346" s="32"/>
      <c r="G346" s="32"/>
      <c r="H346" s="32"/>
    </row>
    <row r="347" spans="1:8" ht="12.75">
      <c r="A347" s="34"/>
      <c r="B347" s="32"/>
      <c r="C347" s="32"/>
      <c r="D347" s="33"/>
      <c r="E347" s="32"/>
      <c r="F347" s="32"/>
      <c r="G347" s="32"/>
      <c r="H347" s="32"/>
    </row>
    <row r="348" spans="1:8" ht="12.75">
      <c r="A348" s="34"/>
      <c r="B348" s="32"/>
      <c r="C348" s="32"/>
      <c r="D348" s="33"/>
      <c r="E348" s="32"/>
      <c r="F348" s="32"/>
      <c r="G348" s="32"/>
      <c r="H348" s="32"/>
    </row>
    <row r="349" spans="1:8" ht="12.75">
      <c r="A349" s="34"/>
      <c r="B349" s="32"/>
      <c r="C349" s="32"/>
      <c r="D349" s="33"/>
      <c r="E349" s="32"/>
      <c r="F349" s="32"/>
      <c r="G349" s="32"/>
      <c r="H349" s="32"/>
    </row>
    <row r="350" spans="1:8" ht="12.75">
      <c r="A350" s="34"/>
      <c r="B350" s="32"/>
      <c r="C350" s="32"/>
      <c r="D350" s="33"/>
      <c r="E350" s="32"/>
      <c r="F350" s="32"/>
      <c r="G350" s="32"/>
      <c r="H350" s="32"/>
    </row>
    <row r="351" spans="1:8" ht="12.75">
      <c r="A351" s="34"/>
      <c r="B351" s="32"/>
      <c r="C351" s="32"/>
      <c r="D351" s="33"/>
      <c r="E351" s="32"/>
      <c r="F351" s="32"/>
      <c r="G351" s="32"/>
      <c r="H351" s="32"/>
    </row>
    <row r="352" spans="1:8" ht="12.75">
      <c r="A352" s="34"/>
      <c r="B352" s="32"/>
      <c r="C352" s="32"/>
      <c r="D352" s="33"/>
      <c r="E352" s="32"/>
      <c r="F352" s="32"/>
      <c r="G352" s="32"/>
      <c r="H352" s="32"/>
    </row>
    <row r="353" spans="1:8" ht="12.75">
      <c r="A353" s="34"/>
      <c r="B353" s="32"/>
      <c r="C353" s="32"/>
      <c r="D353" s="33"/>
      <c r="E353" s="32"/>
      <c r="F353" s="32"/>
      <c r="G353" s="32"/>
      <c r="H353" s="32"/>
    </row>
    <row r="354" spans="1:8" ht="12.75">
      <c r="A354" s="34"/>
      <c r="B354" s="32"/>
      <c r="C354" s="32"/>
      <c r="D354" s="33"/>
      <c r="E354" s="32"/>
      <c r="F354" s="32"/>
      <c r="G354" s="32"/>
      <c r="H354" s="32"/>
    </row>
    <row r="355" spans="1:8" ht="12.75">
      <c r="A355" s="34"/>
      <c r="B355" s="32"/>
      <c r="C355" s="32"/>
      <c r="D355" s="33"/>
      <c r="E355" s="32"/>
      <c r="F355" s="32"/>
      <c r="G355" s="32"/>
      <c r="H355" s="32"/>
    </row>
    <row r="356" spans="1:8" ht="12.75">
      <c r="A356" s="34"/>
      <c r="B356" s="32"/>
      <c r="C356" s="32"/>
      <c r="D356" s="33"/>
      <c r="E356" s="32"/>
      <c r="F356" s="32"/>
      <c r="G356" s="32"/>
      <c r="H356" s="32"/>
    </row>
    <row r="357" spans="1:8" ht="12.75">
      <c r="A357" s="34"/>
      <c r="B357" s="32"/>
      <c r="C357" s="32"/>
      <c r="D357" s="33"/>
      <c r="E357" s="32"/>
      <c r="F357" s="32"/>
      <c r="G357" s="32"/>
      <c r="H357" s="32"/>
    </row>
    <row r="358" spans="1:8" ht="12.75">
      <c r="A358" s="34"/>
      <c r="B358" s="32"/>
      <c r="C358" s="32"/>
      <c r="D358" s="33"/>
      <c r="E358" s="32"/>
      <c r="F358" s="32"/>
      <c r="G358" s="32"/>
      <c r="H358" s="32"/>
    </row>
    <row r="359" spans="1:8" ht="12.75">
      <c r="A359" s="34"/>
      <c r="B359" s="32"/>
      <c r="C359" s="32"/>
      <c r="D359" s="33"/>
      <c r="E359" s="32"/>
      <c r="F359" s="32"/>
      <c r="G359" s="32"/>
      <c r="H359" s="32"/>
    </row>
    <row r="360" spans="1:8" ht="12.75">
      <c r="A360" s="34"/>
      <c r="B360" s="32"/>
      <c r="C360" s="32"/>
      <c r="D360" s="33"/>
      <c r="E360" s="32"/>
      <c r="F360" s="32"/>
      <c r="G360" s="32"/>
      <c r="H360" s="32"/>
    </row>
    <row r="361" spans="1:8" ht="12.75">
      <c r="A361" s="34"/>
      <c r="B361" s="32"/>
      <c r="C361" s="32"/>
      <c r="D361" s="33"/>
      <c r="E361" s="32"/>
      <c r="F361" s="32"/>
      <c r="G361" s="32"/>
      <c r="H361" s="32"/>
    </row>
    <row r="362" spans="1:8" ht="12.75">
      <c r="A362" s="34"/>
      <c r="B362" s="32"/>
      <c r="C362" s="32"/>
      <c r="D362" s="33"/>
      <c r="E362" s="32"/>
      <c r="F362" s="32"/>
      <c r="G362" s="32"/>
      <c r="H362" s="32"/>
    </row>
    <row r="363" spans="1:8" ht="12.75">
      <c r="A363" s="34"/>
      <c r="B363" s="32"/>
      <c r="C363" s="32"/>
      <c r="D363" s="33"/>
      <c r="E363" s="32"/>
      <c r="F363" s="32"/>
      <c r="G363" s="32"/>
      <c r="H363" s="32"/>
    </row>
    <row r="364" spans="1:8" ht="12.75">
      <c r="A364" s="34"/>
      <c r="B364" s="32"/>
      <c r="C364" s="32"/>
      <c r="D364" s="33"/>
      <c r="E364" s="32"/>
      <c r="F364" s="32"/>
      <c r="G364" s="32"/>
      <c r="H364" s="32"/>
    </row>
    <row r="365" spans="1:8" ht="12.75">
      <c r="A365" s="34"/>
      <c r="B365" s="32"/>
      <c r="C365" s="32"/>
      <c r="D365" s="33"/>
      <c r="E365" s="32"/>
      <c r="F365" s="32"/>
      <c r="G365" s="32"/>
      <c r="H365" s="32"/>
    </row>
    <row r="366" spans="1:8" ht="12.75">
      <c r="A366" s="34"/>
      <c r="B366" s="32"/>
      <c r="C366" s="32"/>
      <c r="D366" s="33"/>
      <c r="E366" s="32"/>
      <c r="F366" s="32"/>
      <c r="G366" s="32"/>
      <c r="H366" s="32"/>
    </row>
    <row r="367" spans="1:8" ht="12.75">
      <c r="A367" s="34"/>
      <c r="B367" s="32"/>
      <c r="C367" s="32"/>
      <c r="D367" s="33"/>
      <c r="E367" s="32"/>
      <c r="F367" s="32"/>
      <c r="G367" s="32"/>
      <c r="H367" s="32"/>
    </row>
    <row r="368" spans="1:8" ht="12.75">
      <c r="A368" s="34"/>
      <c r="B368" s="32"/>
      <c r="C368" s="32"/>
      <c r="D368" s="33"/>
      <c r="E368" s="32"/>
      <c r="F368" s="32"/>
      <c r="G368" s="32"/>
      <c r="H368" s="32"/>
    </row>
    <row r="369" spans="1:8" ht="12.75">
      <c r="A369" s="34"/>
      <c r="B369" s="32"/>
      <c r="C369" s="32"/>
      <c r="D369" s="33"/>
      <c r="E369" s="32"/>
      <c r="F369" s="32"/>
      <c r="G369" s="32"/>
      <c r="H369" s="32"/>
    </row>
    <row r="370" spans="1:8" ht="12.75">
      <c r="A370" s="34"/>
      <c r="B370" s="32"/>
      <c r="C370" s="32"/>
      <c r="D370" s="33"/>
      <c r="E370" s="32"/>
      <c r="F370" s="32"/>
      <c r="G370" s="32"/>
      <c r="H370" s="32"/>
    </row>
    <row r="371" spans="1:8" ht="12.75">
      <c r="A371" s="34"/>
      <c r="B371" s="32"/>
      <c r="C371" s="32"/>
      <c r="D371" s="33"/>
      <c r="E371" s="32"/>
      <c r="F371" s="32"/>
      <c r="G371" s="32"/>
      <c r="H371" s="32"/>
    </row>
    <row r="372" spans="1:8" ht="12.75">
      <c r="A372" s="34"/>
      <c r="B372" s="32"/>
      <c r="C372" s="32"/>
      <c r="D372" s="33"/>
      <c r="E372" s="32"/>
      <c r="F372" s="32"/>
      <c r="G372" s="32"/>
      <c r="H372" s="32"/>
    </row>
    <row r="373" spans="1:8" ht="12.75">
      <c r="A373" s="34"/>
      <c r="B373" s="32"/>
      <c r="C373" s="32"/>
      <c r="D373" s="33"/>
      <c r="E373" s="32"/>
      <c r="F373" s="32"/>
      <c r="G373" s="32"/>
      <c r="H373" s="32"/>
    </row>
    <row r="374" spans="1:8" ht="12.75">
      <c r="A374" s="34"/>
      <c r="B374" s="32"/>
      <c r="C374" s="32"/>
      <c r="D374" s="33"/>
      <c r="E374" s="32"/>
      <c r="F374" s="32"/>
      <c r="G374" s="32"/>
      <c r="H374" s="32"/>
    </row>
    <row r="375" spans="1:8" ht="12.75">
      <c r="A375" s="34"/>
      <c r="B375" s="32"/>
      <c r="C375" s="32"/>
      <c r="D375" s="33"/>
      <c r="E375" s="32"/>
      <c r="F375" s="32"/>
      <c r="G375" s="32"/>
      <c r="H375" s="32"/>
    </row>
    <row r="376" spans="1:8" ht="12.75">
      <c r="A376" s="34"/>
      <c r="B376" s="32"/>
      <c r="C376" s="32"/>
      <c r="D376" s="33"/>
      <c r="E376" s="32"/>
      <c r="F376" s="32"/>
      <c r="G376" s="32"/>
      <c r="H376" s="32"/>
    </row>
    <row r="377" spans="1:8" ht="12.75">
      <c r="A377" s="34"/>
      <c r="B377" s="32"/>
      <c r="C377" s="32"/>
      <c r="D377" s="33"/>
      <c r="E377" s="32"/>
      <c r="F377" s="32"/>
      <c r="G377" s="32"/>
      <c r="H377" s="32"/>
    </row>
    <row r="378" spans="1:8" ht="12.75">
      <c r="A378" s="34"/>
      <c r="B378" s="32"/>
      <c r="C378" s="32"/>
      <c r="D378" s="33"/>
      <c r="E378" s="32"/>
      <c r="F378" s="32"/>
      <c r="G378" s="32"/>
      <c r="H378" s="32"/>
    </row>
    <row r="379" spans="1:8" ht="12.75">
      <c r="A379" s="34"/>
      <c r="B379" s="32"/>
      <c r="C379" s="32"/>
      <c r="D379" s="33"/>
      <c r="E379" s="32"/>
      <c r="F379" s="32"/>
      <c r="G379" s="32"/>
      <c r="H379" s="32"/>
    </row>
    <row r="380" spans="1:8" ht="12.75">
      <c r="A380" s="34"/>
      <c r="B380" s="32"/>
      <c r="C380" s="32"/>
      <c r="D380" s="33"/>
      <c r="E380" s="32"/>
      <c r="F380" s="32"/>
      <c r="G380" s="32"/>
      <c r="H380" s="32"/>
    </row>
    <row r="381" spans="1:8" ht="12.75">
      <c r="A381" s="34"/>
      <c r="B381" s="32"/>
      <c r="C381" s="32"/>
      <c r="D381" s="33"/>
      <c r="E381" s="32"/>
      <c r="F381" s="32"/>
      <c r="G381" s="32"/>
      <c r="H381" s="32"/>
    </row>
    <row r="382" spans="1:8" ht="12.75">
      <c r="A382" s="34"/>
      <c r="B382" s="32"/>
      <c r="C382" s="32"/>
      <c r="D382" s="33"/>
      <c r="E382" s="32"/>
      <c r="F382" s="32"/>
      <c r="G382" s="32"/>
      <c r="H382" s="32"/>
    </row>
    <row r="383" spans="1:8" ht="12.75">
      <c r="A383" s="34"/>
      <c r="B383" s="32"/>
      <c r="C383" s="32"/>
      <c r="D383" s="33"/>
      <c r="E383" s="32"/>
      <c r="F383" s="32"/>
      <c r="G383" s="32"/>
      <c r="H383" s="32"/>
    </row>
    <row r="384" spans="1:8" ht="12.75">
      <c r="A384" s="34"/>
      <c r="B384" s="32"/>
      <c r="C384" s="32"/>
      <c r="D384" s="33"/>
      <c r="E384" s="32"/>
      <c r="F384" s="32"/>
      <c r="G384" s="32"/>
      <c r="H384" s="32"/>
    </row>
    <row r="385" spans="1:8" ht="12.75">
      <c r="A385" s="34"/>
      <c r="B385" s="32"/>
      <c r="C385" s="32"/>
      <c r="D385" s="33"/>
      <c r="E385" s="32"/>
      <c r="F385" s="32"/>
      <c r="G385" s="32"/>
      <c r="H385" s="32"/>
    </row>
    <row r="386" spans="1:8" ht="12.75">
      <c r="A386" s="34"/>
      <c r="B386" s="32"/>
      <c r="C386" s="32"/>
      <c r="D386" s="33"/>
      <c r="E386" s="32"/>
      <c r="F386" s="32"/>
      <c r="G386" s="32"/>
      <c r="H386" s="32"/>
    </row>
    <row r="387" spans="1:8" ht="12.75">
      <c r="A387" s="34"/>
      <c r="B387" s="32"/>
      <c r="C387" s="32"/>
      <c r="D387" s="33"/>
      <c r="E387" s="32"/>
      <c r="F387" s="32"/>
      <c r="G387" s="32"/>
      <c r="H387" s="32"/>
    </row>
    <row r="388" spans="1:8" ht="12.75">
      <c r="A388" s="34"/>
      <c r="B388" s="32"/>
      <c r="C388" s="32"/>
      <c r="D388" s="33"/>
      <c r="E388" s="32"/>
      <c r="F388" s="32"/>
      <c r="G388" s="32"/>
      <c r="H388" s="32"/>
    </row>
    <row r="389" spans="1:8" ht="12.75">
      <c r="A389" s="34"/>
      <c r="B389" s="32"/>
      <c r="C389" s="32"/>
      <c r="D389" s="33"/>
      <c r="E389" s="32"/>
      <c r="F389" s="32"/>
      <c r="G389" s="32"/>
      <c r="H389" s="32"/>
    </row>
    <row r="390" spans="1:8" ht="12.75">
      <c r="A390" s="34"/>
      <c r="B390" s="32"/>
      <c r="C390" s="32"/>
      <c r="D390" s="33"/>
      <c r="E390" s="32"/>
      <c r="F390" s="32"/>
      <c r="G390" s="32"/>
      <c r="H390" s="32"/>
    </row>
    <row r="391" spans="1:8" ht="12.75">
      <c r="A391" s="34"/>
      <c r="B391" s="32"/>
      <c r="C391" s="32"/>
      <c r="D391" s="33"/>
      <c r="E391" s="32"/>
      <c r="F391" s="32"/>
      <c r="G391" s="32"/>
      <c r="H391" s="32"/>
    </row>
    <row r="392" spans="1:8" ht="12.75">
      <c r="A392" s="34"/>
      <c r="B392" s="32"/>
      <c r="C392" s="32"/>
      <c r="D392" s="33"/>
      <c r="E392" s="32"/>
      <c r="F392" s="32"/>
      <c r="G392" s="32"/>
      <c r="H392" s="32"/>
    </row>
    <row r="393" spans="1:8" ht="12.75">
      <c r="A393" s="34"/>
      <c r="B393" s="32"/>
      <c r="C393" s="32"/>
      <c r="D393" s="33"/>
      <c r="E393" s="32"/>
      <c r="F393" s="32"/>
      <c r="G393" s="32"/>
      <c r="H393" s="32"/>
    </row>
    <row r="394" spans="1:8" ht="12.75">
      <c r="A394" s="34"/>
      <c r="B394" s="32"/>
      <c r="C394" s="32"/>
      <c r="D394" s="33"/>
      <c r="E394" s="32"/>
      <c r="F394" s="32"/>
      <c r="G394" s="32"/>
      <c r="H394" s="32"/>
    </row>
    <row r="395" spans="1:8" ht="12.75">
      <c r="A395" s="34"/>
      <c r="B395" s="32"/>
      <c r="C395" s="32"/>
      <c r="D395" s="33"/>
      <c r="E395" s="32"/>
      <c r="F395" s="32"/>
      <c r="G395" s="32"/>
      <c r="H395" s="32"/>
    </row>
    <row r="396" spans="1:8" ht="12.75">
      <c r="A396" s="34"/>
      <c r="B396" s="32"/>
      <c r="C396" s="32"/>
      <c r="D396" s="33"/>
      <c r="E396" s="32"/>
      <c r="F396" s="32"/>
      <c r="G396" s="32"/>
      <c r="H396" s="32"/>
    </row>
    <row r="397" spans="1:8" ht="12.75">
      <c r="A397" s="34"/>
      <c r="B397" s="32"/>
      <c r="C397" s="32"/>
      <c r="D397" s="33"/>
      <c r="E397" s="32"/>
      <c r="F397" s="32"/>
      <c r="G397" s="32"/>
      <c r="H397" s="32"/>
    </row>
    <row r="398" spans="1:8" ht="12.75">
      <c r="A398" s="34"/>
      <c r="B398" s="32"/>
      <c r="C398" s="32"/>
      <c r="D398" s="33"/>
      <c r="E398" s="32"/>
      <c r="F398" s="32"/>
      <c r="G398" s="32"/>
      <c r="H398" s="32"/>
    </row>
    <row r="399" spans="1:8" ht="12.75">
      <c r="A399" s="34"/>
      <c r="B399" s="32"/>
      <c r="C399" s="32"/>
      <c r="D399" s="33"/>
      <c r="E399" s="32"/>
      <c r="F399" s="32"/>
      <c r="G399" s="32"/>
      <c r="H399" s="32"/>
    </row>
    <row r="400" spans="1:8" ht="12.75">
      <c r="A400" s="34"/>
      <c r="B400" s="32"/>
      <c r="C400" s="32"/>
      <c r="D400" s="33"/>
      <c r="E400" s="32"/>
      <c r="F400" s="32"/>
      <c r="G400" s="32"/>
      <c r="H400" s="32"/>
    </row>
    <row r="401" spans="1:8" ht="12.75">
      <c r="A401" s="34"/>
      <c r="B401" s="32"/>
      <c r="C401" s="32"/>
      <c r="D401" s="33"/>
      <c r="E401" s="32"/>
      <c r="F401" s="32"/>
      <c r="G401" s="32"/>
      <c r="H401" s="32"/>
    </row>
    <row r="402" spans="1:8" ht="12.75">
      <c r="A402" s="34"/>
      <c r="B402" s="32"/>
      <c r="C402" s="32"/>
      <c r="D402" s="33"/>
      <c r="E402" s="32"/>
      <c r="F402" s="32"/>
      <c r="G402" s="32"/>
      <c r="H402" s="32"/>
    </row>
    <row r="403" spans="1:8" ht="12.75">
      <c r="A403" s="34"/>
      <c r="B403" s="32"/>
      <c r="C403" s="32"/>
      <c r="D403" s="33"/>
      <c r="E403" s="32"/>
      <c r="F403" s="32"/>
      <c r="G403" s="32"/>
      <c r="H403" s="32"/>
    </row>
    <row r="404" spans="1:8" ht="12.75">
      <c r="A404" s="34"/>
      <c r="B404" s="32"/>
      <c r="C404" s="32"/>
      <c r="D404" s="33"/>
      <c r="E404" s="32"/>
      <c r="F404" s="32"/>
      <c r="G404" s="32"/>
      <c r="H404" s="32"/>
    </row>
    <row r="405" spans="1:8" ht="12.75">
      <c r="A405" s="34"/>
      <c r="B405" s="32"/>
      <c r="C405" s="32"/>
      <c r="D405" s="33"/>
      <c r="E405" s="32"/>
      <c r="F405" s="32"/>
      <c r="G405" s="32"/>
      <c r="H405" s="32"/>
    </row>
    <row r="406" spans="1:8" ht="12.75">
      <c r="A406" s="34"/>
      <c r="B406" s="32"/>
      <c r="C406" s="32"/>
      <c r="D406" s="33"/>
      <c r="E406" s="32"/>
      <c r="F406" s="32"/>
      <c r="G406" s="32"/>
      <c r="H406" s="32"/>
    </row>
    <row r="407" spans="1:8" ht="12.75">
      <c r="A407" s="34"/>
      <c r="B407" s="32"/>
      <c r="C407" s="32"/>
      <c r="D407" s="33"/>
      <c r="E407" s="32"/>
      <c r="F407" s="32"/>
      <c r="G407" s="32"/>
      <c r="H407" s="32"/>
    </row>
    <row r="408" spans="1:8" ht="12.75">
      <c r="A408" s="34"/>
      <c r="B408" s="32"/>
      <c r="C408" s="32"/>
      <c r="D408" s="33"/>
      <c r="E408" s="32"/>
      <c r="F408" s="32"/>
      <c r="G408" s="32"/>
      <c r="H408" s="32"/>
    </row>
    <row r="409" spans="1:8" ht="12.75">
      <c r="A409" s="34"/>
      <c r="B409" s="32"/>
      <c r="C409" s="32"/>
      <c r="D409" s="33"/>
      <c r="E409" s="32"/>
      <c r="F409" s="32"/>
      <c r="G409" s="32"/>
      <c r="H409" s="32"/>
    </row>
    <row r="410" spans="1:8" ht="12.75">
      <c r="A410" s="34"/>
      <c r="B410" s="32"/>
      <c r="C410" s="32"/>
      <c r="D410" s="33"/>
      <c r="E410" s="32"/>
      <c r="F410" s="32"/>
      <c r="G410" s="32"/>
      <c r="H410" s="32"/>
    </row>
    <row r="411" spans="1:8" ht="12.75">
      <c r="A411" s="34"/>
      <c r="B411" s="32"/>
      <c r="C411" s="32"/>
      <c r="D411" s="33"/>
      <c r="E411" s="32"/>
      <c r="F411" s="32"/>
      <c r="G411" s="32"/>
      <c r="H411" s="32"/>
    </row>
    <row r="412" spans="1:8" ht="12.75">
      <c r="A412" s="34"/>
      <c r="B412" s="32"/>
      <c r="C412" s="32"/>
      <c r="D412" s="33"/>
      <c r="E412" s="32"/>
      <c r="F412" s="32"/>
      <c r="G412" s="32"/>
      <c r="H412" s="32"/>
    </row>
    <row r="413" spans="1:8" ht="12.75">
      <c r="A413" s="34"/>
      <c r="B413" s="32"/>
      <c r="C413" s="32"/>
      <c r="D413" s="33"/>
      <c r="E413" s="32"/>
      <c r="F413" s="32"/>
      <c r="G413" s="32"/>
      <c r="H413" s="32"/>
    </row>
    <row r="414" spans="1:8" ht="12.75">
      <c r="A414" s="34"/>
      <c r="B414" s="32"/>
      <c r="C414" s="32"/>
      <c r="D414" s="33"/>
      <c r="E414" s="32"/>
      <c r="F414" s="32"/>
      <c r="G414" s="32"/>
      <c r="H414" s="32"/>
    </row>
    <row r="415" spans="1:8" ht="12.75">
      <c r="A415" s="34"/>
      <c r="B415" s="32"/>
      <c r="C415" s="32"/>
      <c r="D415" s="33"/>
      <c r="E415" s="32"/>
      <c r="F415" s="32"/>
      <c r="G415" s="32"/>
      <c r="H415" s="32"/>
    </row>
    <row r="416" spans="1:8" ht="12.75">
      <c r="A416" s="34"/>
      <c r="B416" s="32"/>
      <c r="C416" s="32"/>
      <c r="D416" s="33"/>
      <c r="E416" s="32"/>
      <c r="F416" s="32"/>
      <c r="G416" s="32"/>
      <c r="H416" s="32"/>
    </row>
    <row r="417" spans="1:8" ht="12.75">
      <c r="A417" s="34"/>
      <c r="B417" s="32"/>
      <c r="C417" s="32"/>
      <c r="D417" s="33"/>
      <c r="E417" s="32"/>
      <c r="F417" s="32"/>
      <c r="G417" s="32"/>
      <c r="H417" s="32"/>
    </row>
    <row r="418" spans="1:8" ht="12.75">
      <c r="A418" s="34"/>
      <c r="B418" s="32"/>
      <c r="C418" s="32"/>
      <c r="D418" s="33"/>
      <c r="E418" s="32"/>
      <c r="F418" s="32"/>
      <c r="G418" s="32"/>
      <c r="H418" s="32"/>
    </row>
    <row r="419" spans="1:8" ht="12.75">
      <c r="A419" s="34"/>
      <c r="B419" s="32"/>
      <c r="C419" s="32"/>
      <c r="D419" s="33"/>
      <c r="E419" s="32"/>
      <c r="F419" s="32"/>
      <c r="G419" s="32"/>
      <c r="H419" s="32"/>
    </row>
    <row r="420" spans="1:8" ht="12.75">
      <c r="A420" s="34"/>
      <c r="B420" s="32"/>
      <c r="C420" s="32"/>
      <c r="D420" s="33"/>
      <c r="E420" s="32"/>
      <c r="F420" s="32"/>
      <c r="G420" s="32"/>
      <c r="H420" s="32"/>
    </row>
    <row r="421" spans="1:8" ht="12.75">
      <c r="A421" s="34"/>
      <c r="B421" s="32"/>
      <c r="C421" s="32"/>
      <c r="D421" s="33"/>
      <c r="E421" s="32"/>
      <c r="F421" s="32"/>
      <c r="G421" s="32"/>
      <c r="H421" s="32"/>
    </row>
    <row r="422" spans="1:8" ht="12.75">
      <c r="A422" s="34"/>
      <c r="B422" s="32"/>
      <c r="C422" s="32"/>
      <c r="D422" s="33"/>
      <c r="E422" s="32"/>
      <c r="F422" s="32"/>
      <c r="G422" s="32"/>
      <c r="H422" s="32"/>
    </row>
    <row r="423" spans="1:8" ht="12.75">
      <c r="A423" s="34"/>
      <c r="B423" s="32"/>
      <c r="C423" s="32"/>
      <c r="D423" s="33"/>
      <c r="E423" s="32"/>
      <c r="F423" s="32"/>
      <c r="G423" s="32"/>
      <c r="H423" s="32"/>
    </row>
    <row r="424" spans="1:8" ht="12.75">
      <c r="A424" s="34"/>
      <c r="B424" s="32"/>
      <c r="C424" s="32"/>
      <c r="D424" s="33"/>
      <c r="E424" s="32"/>
      <c r="F424" s="32"/>
      <c r="G424" s="32"/>
      <c r="H424" s="32"/>
    </row>
    <row r="425" spans="1:8" ht="12.75">
      <c r="A425" s="34"/>
      <c r="B425" s="32"/>
      <c r="C425" s="32"/>
      <c r="D425" s="33"/>
      <c r="E425" s="32"/>
      <c r="F425" s="32"/>
      <c r="G425" s="32"/>
      <c r="H425" s="32"/>
    </row>
    <row r="426" spans="1:8" ht="12.75">
      <c r="A426" s="34"/>
      <c r="B426" s="32"/>
      <c r="C426" s="32"/>
      <c r="D426" s="33"/>
      <c r="E426" s="32"/>
      <c r="F426" s="32"/>
      <c r="G426" s="32"/>
      <c r="H426" s="32"/>
    </row>
    <row r="427" spans="1:8" ht="12.75">
      <c r="A427" s="34"/>
      <c r="B427" s="32"/>
      <c r="C427" s="32"/>
      <c r="D427" s="33"/>
      <c r="E427" s="32"/>
      <c r="F427" s="32"/>
      <c r="G427" s="32"/>
      <c r="H427" s="32"/>
    </row>
    <row r="428" spans="1:8" ht="12.75">
      <c r="A428" s="34"/>
      <c r="B428" s="32"/>
      <c r="C428" s="32"/>
      <c r="D428" s="33"/>
      <c r="E428" s="32"/>
      <c r="F428" s="32"/>
      <c r="G428" s="32"/>
      <c r="H428" s="32"/>
    </row>
    <row r="429" spans="1:8" ht="12.75">
      <c r="A429" s="34"/>
      <c r="B429" s="32"/>
      <c r="C429" s="32"/>
      <c r="D429" s="33"/>
      <c r="E429" s="32"/>
      <c r="F429" s="32"/>
      <c r="G429" s="32"/>
      <c r="H429" s="32"/>
    </row>
    <row r="430" spans="1:8" ht="12.75">
      <c r="A430" s="34"/>
      <c r="B430" s="32"/>
      <c r="C430" s="32"/>
      <c r="D430" s="33"/>
      <c r="E430" s="32"/>
      <c r="F430" s="32"/>
      <c r="G430" s="32"/>
      <c r="H430" s="32"/>
    </row>
    <row r="431" spans="1:8" ht="12.75">
      <c r="A431" s="34"/>
      <c r="B431" s="32"/>
      <c r="C431" s="32"/>
      <c r="D431" s="33"/>
      <c r="E431" s="32"/>
      <c r="F431" s="32"/>
      <c r="G431" s="32"/>
      <c r="H431" s="32"/>
    </row>
    <row r="432" spans="1:8" ht="12.75">
      <c r="A432" s="34"/>
      <c r="B432" s="32"/>
      <c r="C432" s="32"/>
      <c r="D432" s="33"/>
      <c r="E432" s="32"/>
      <c r="F432" s="32"/>
      <c r="G432" s="32"/>
      <c r="H432" s="32"/>
    </row>
    <row r="433" spans="1:8" ht="12.75">
      <c r="A433" s="34"/>
      <c r="B433" s="32"/>
      <c r="C433" s="32"/>
      <c r="D433" s="33"/>
      <c r="E433" s="32"/>
      <c r="F433" s="32"/>
      <c r="G433" s="32"/>
      <c r="H433" s="32"/>
    </row>
    <row r="434" spans="1:8" ht="12.75">
      <c r="A434" s="34"/>
      <c r="B434" s="32"/>
      <c r="C434" s="32"/>
      <c r="D434" s="33"/>
      <c r="E434" s="32"/>
      <c r="F434" s="32"/>
      <c r="G434" s="32"/>
      <c r="H434" s="32"/>
    </row>
    <row r="435" spans="1:8" ht="12.75">
      <c r="A435" s="34"/>
      <c r="B435" s="32"/>
      <c r="C435" s="32"/>
      <c r="D435" s="33"/>
      <c r="E435" s="32"/>
      <c r="F435" s="32"/>
      <c r="G435" s="32"/>
      <c r="H435" s="32"/>
    </row>
    <row r="436" spans="1:8" ht="12.75">
      <c r="A436" s="34"/>
      <c r="B436" s="32"/>
      <c r="C436" s="32"/>
      <c r="D436" s="33"/>
      <c r="E436" s="32"/>
      <c r="F436" s="32"/>
      <c r="G436" s="32"/>
      <c r="H436" s="32"/>
    </row>
    <row r="437" spans="1:8" ht="12.75">
      <c r="A437" s="34"/>
      <c r="B437" s="32"/>
      <c r="C437" s="32"/>
      <c r="D437" s="33"/>
      <c r="E437" s="32"/>
      <c r="F437" s="32"/>
      <c r="G437" s="32"/>
      <c r="H437" s="32"/>
    </row>
    <row r="438" spans="1:8" ht="12.75">
      <c r="A438" s="34"/>
      <c r="B438" s="32"/>
      <c r="C438" s="32"/>
      <c r="D438" s="33"/>
      <c r="E438" s="32"/>
      <c r="F438" s="32"/>
      <c r="G438" s="32"/>
      <c r="H438" s="32"/>
    </row>
    <row r="439" spans="1:8" ht="12.75">
      <c r="A439" s="34"/>
      <c r="B439" s="32"/>
      <c r="C439" s="32"/>
      <c r="D439" s="33"/>
      <c r="E439" s="32"/>
      <c r="F439" s="32"/>
      <c r="G439" s="32"/>
      <c r="H439" s="32"/>
    </row>
    <row r="440" spans="1:8" ht="12.75">
      <c r="A440" s="34"/>
      <c r="B440" s="32"/>
      <c r="C440" s="32"/>
      <c r="D440" s="33"/>
      <c r="E440" s="32"/>
      <c r="F440" s="32"/>
      <c r="G440" s="32"/>
      <c r="H440" s="32"/>
    </row>
    <row r="441" spans="1:8" ht="12.75">
      <c r="A441" s="34"/>
      <c r="B441" s="32"/>
      <c r="C441" s="32"/>
      <c r="D441" s="33"/>
      <c r="E441" s="32"/>
      <c r="F441" s="32"/>
      <c r="G441" s="32"/>
      <c r="H441" s="32"/>
    </row>
    <row r="442" spans="1:8" ht="12.75">
      <c r="A442" s="34"/>
      <c r="B442" s="32"/>
      <c r="C442" s="32"/>
      <c r="D442" s="33"/>
      <c r="E442" s="32"/>
      <c r="F442" s="32"/>
      <c r="G442" s="32"/>
      <c r="H442" s="32"/>
    </row>
    <row r="443" spans="1:8" ht="12.75">
      <c r="A443" s="34"/>
      <c r="B443" s="32"/>
      <c r="C443" s="32"/>
      <c r="D443" s="33"/>
      <c r="E443" s="32"/>
      <c r="F443" s="32"/>
      <c r="G443" s="32"/>
      <c r="H443" s="32"/>
    </row>
    <row r="444" spans="1:8" ht="12.75">
      <c r="A444" s="34"/>
      <c r="B444" s="32"/>
      <c r="C444" s="32"/>
      <c r="D444" s="33"/>
      <c r="E444" s="32"/>
      <c r="F444" s="32"/>
      <c r="G444" s="32"/>
      <c r="H444" s="32"/>
    </row>
    <row r="445" spans="1:8" ht="12.75">
      <c r="A445" s="34"/>
      <c r="B445" s="32"/>
      <c r="C445" s="32"/>
      <c r="D445" s="33"/>
      <c r="E445" s="32"/>
      <c r="F445" s="32"/>
      <c r="G445" s="32"/>
      <c r="H445" s="32"/>
    </row>
    <row r="446" spans="1:8" ht="12.75">
      <c r="A446" s="34"/>
      <c r="B446" s="32"/>
      <c r="C446" s="32"/>
      <c r="D446" s="33"/>
      <c r="E446" s="32"/>
      <c r="F446" s="32"/>
      <c r="G446" s="32"/>
      <c r="H446" s="32"/>
    </row>
    <row r="447" spans="1:8" ht="12.75">
      <c r="A447" s="34"/>
      <c r="B447" s="32"/>
      <c r="C447" s="32"/>
      <c r="D447" s="33"/>
      <c r="E447" s="32"/>
      <c r="F447" s="32"/>
      <c r="G447" s="32"/>
      <c r="H447" s="32"/>
    </row>
    <row r="448" spans="1:8" ht="12.75">
      <c r="A448" s="34"/>
      <c r="B448" s="32"/>
      <c r="C448" s="32"/>
      <c r="D448" s="33"/>
      <c r="E448" s="32"/>
      <c r="F448" s="32"/>
      <c r="G448" s="32"/>
      <c r="H448" s="32"/>
    </row>
    <row r="449" spans="1:8" ht="12.75">
      <c r="A449" s="34"/>
      <c r="B449" s="32"/>
      <c r="C449" s="32"/>
      <c r="D449" s="33"/>
      <c r="E449" s="32"/>
      <c r="F449" s="32"/>
      <c r="G449" s="32"/>
      <c r="H449" s="32"/>
    </row>
    <row r="450" spans="1:8" ht="12.75">
      <c r="A450" s="34"/>
      <c r="B450" s="32"/>
      <c r="C450" s="32"/>
      <c r="D450" s="33"/>
      <c r="E450" s="32"/>
      <c r="F450" s="32"/>
      <c r="G450" s="32"/>
      <c r="H450" s="32"/>
    </row>
    <row r="451" spans="1:8" ht="12.75">
      <c r="A451" s="34"/>
      <c r="B451" s="32"/>
      <c r="C451" s="32"/>
      <c r="D451" s="33"/>
      <c r="E451" s="32"/>
      <c r="F451" s="32"/>
      <c r="G451" s="32"/>
      <c r="H451" s="32"/>
    </row>
    <row r="452" spans="1:8" ht="12.75">
      <c r="A452" s="34"/>
      <c r="B452" s="32"/>
      <c r="C452" s="32"/>
      <c r="D452" s="33"/>
      <c r="E452" s="32"/>
      <c r="F452" s="32"/>
      <c r="G452" s="32"/>
      <c r="H452" s="32"/>
    </row>
    <row r="453" spans="1:8" ht="12.75">
      <c r="A453" s="34"/>
      <c r="B453" s="32"/>
      <c r="C453" s="32"/>
      <c r="D453" s="33"/>
      <c r="E453" s="32"/>
      <c r="F453" s="32"/>
      <c r="G453" s="32"/>
      <c r="H453" s="32"/>
    </row>
    <row r="454" spans="1:8" ht="12.75">
      <c r="A454" s="34"/>
      <c r="B454" s="32"/>
      <c r="C454" s="32"/>
      <c r="D454" s="33"/>
      <c r="E454" s="32"/>
      <c r="F454" s="32"/>
      <c r="G454" s="32"/>
      <c r="H454" s="32"/>
    </row>
    <row r="455" spans="1:8" ht="12.75">
      <c r="A455" s="34"/>
      <c r="B455" s="32"/>
      <c r="C455" s="32"/>
      <c r="D455" s="33"/>
      <c r="E455" s="32"/>
      <c r="F455" s="32"/>
      <c r="G455" s="32"/>
      <c r="H455" s="32"/>
    </row>
    <row r="456" spans="1:8" ht="12.75">
      <c r="A456" s="34"/>
      <c r="B456" s="32"/>
      <c r="C456" s="32"/>
      <c r="D456" s="33"/>
      <c r="E456" s="32"/>
      <c r="F456" s="32"/>
      <c r="G456" s="32"/>
      <c r="H456" s="32"/>
    </row>
    <row r="457" spans="1:8" ht="12.75">
      <c r="A457" s="34"/>
      <c r="B457" s="32"/>
      <c r="C457" s="32"/>
      <c r="D457" s="33"/>
      <c r="E457" s="32"/>
      <c r="F457" s="32"/>
      <c r="G457" s="32"/>
      <c r="H457" s="32"/>
    </row>
    <row r="458" spans="1:8" ht="12.75">
      <c r="A458" s="34"/>
      <c r="B458" s="32"/>
      <c r="C458" s="32"/>
      <c r="D458" s="33"/>
      <c r="E458" s="32"/>
      <c r="F458" s="32"/>
      <c r="G458" s="32"/>
      <c r="H458" s="32"/>
    </row>
    <row r="459" spans="1:8" ht="12.75">
      <c r="A459" s="34"/>
      <c r="B459" s="32"/>
      <c r="C459" s="32"/>
      <c r="D459" s="33"/>
      <c r="E459" s="32"/>
      <c r="F459" s="32"/>
      <c r="G459" s="32"/>
      <c r="H459" s="32"/>
    </row>
    <row r="460" spans="1:8" ht="12.75">
      <c r="A460" s="34"/>
      <c r="B460" s="32"/>
      <c r="C460" s="32"/>
      <c r="D460" s="33"/>
      <c r="E460" s="32"/>
      <c r="F460" s="32"/>
      <c r="G460" s="32"/>
      <c r="H460" s="32"/>
    </row>
    <row r="461" spans="1:8" ht="12.75">
      <c r="A461" s="34"/>
      <c r="B461" s="32"/>
      <c r="C461" s="32"/>
      <c r="D461" s="33"/>
      <c r="E461" s="32"/>
      <c r="F461" s="32"/>
      <c r="G461" s="32"/>
      <c r="H461" s="32"/>
    </row>
    <row r="462" spans="1:8" ht="12.75">
      <c r="A462" s="34"/>
      <c r="B462" s="32"/>
      <c r="C462" s="32"/>
      <c r="D462" s="33"/>
      <c r="E462" s="32"/>
      <c r="F462" s="32"/>
      <c r="G462" s="32"/>
      <c r="H462" s="32"/>
    </row>
    <row r="463" spans="1:8" ht="12.75">
      <c r="A463" s="34"/>
      <c r="B463" s="32"/>
      <c r="C463" s="32"/>
      <c r="D463" s="33"/>
      <c r="E463" s="32"/>
      <c r="F463" s="32"/>
      <c r="G463" s="32"/>
      <c r="H463" s="32"/>
    </row>
    <row r="464" spans="1:8" ht="12.75">
      <c r="A464" s="34"/>
      <c r="B464" s="32"/>
      <c r="C464" s="32"/>
      <c r="D464" s="33"/>
      <c r="E464" s="32"/>
      <c r="F464" s="32"/>
      <c r="G464" s="32"/>
      <c r="H464" s="32"/>
    </row>
    <row r="465" spans="1:8" ht="12.75">
      <c r="A465" s="34"/>
      <c r="B465" s="32"/>
      <c r="C465" s="32"/>
      <c r="D465" s="33"/>
      <c r="E465" s="32"/>
      <c r="F465" s="32"/>
      <c r="G465" s="32"/>
      <c r="H465" s="32"/>
    </row>
    <row r="466" spans="1:8" ht="12.75">
      <c r="A466" s="34"/>
      <c r="B466" s="32"/>
      <c r="C466" s="32"/>
      <c r="D466" s="33"/>
      <c r="E466" s="32"/>
      <c r="F466" s="32"/>
      <c r="G466" s="32"/>
      <c r="H466" s="32"/>
    </row>
    <row r="467" spans="1:8" ht="12.75">
      <c r="A467" s="34"/>
      <c r="B467" s="32"/>
      <c r="C467" s="32"/>
      <c r="D467" s="33"/>
      <c r="E467" s="32"/>
      <c r="F467" s="32"/>
      <c r="G467" s="32"/>
      <c r="H467" s="32"/>
    </row>
    <row r="468" spans="1:8" ht="12.75">
      <c r="A468" s="34"/>
      <c r="B468" s="32"/>
      <c r="C468" s="32"/>
      <c r="D468" s="33"/>
      <c r="E468" s="32"/>
      <c r="F468" s="32"/>
      <c r="G468" s="32"/>
      <c r="H468" s="32"/>
    </row>
    <row r="469" spans="1:8" ht="12.75">
      <c r="A469" s="34"/>
      <c r="B469" s="32"/>
      <c r="C469" s="32"/>
      <c r="D469" s="33"/>
      <c r="E469" s="32"/>
      <c r="F469" s="32"/>
      <c r="G469" s="32"/>
      <c r="H469" s="32"/>
    </row>
    <row r="470" spans="1:8" ht="12.75">
      <c r="A470" s="34"/>
      <c r="B470" s="32"/>
      <c r="C470" s="32"/>
      <c r="D470" s="33"/>
      <c r="E470" s="32"/>
      <c r="F470" s="32"/>
      <c r="G470" s="32"/>
      <c r="H470" s="32"/>
    </row>
    <row r="471" spans="1:8" ht="12.75">
      <c r="A471" s="34"/>
      <c r="B471" s="32"/>
      <c r="C471" s="32"/>
      <c r="D471" s="33"/>
      <c r="E471" s="32"/>
      <c r="F471" s="32"/>
      <c r="G471" s="32"/>
      <c r="H471" s="32"/>
    </row>
    <row r="472" spans="1:8" ht="12.75">
      <c r="A472" s="34"/>
      <c r="B472" s="32"/>
      <c r="C472" s="32"/>
      <c r="D472" s="33"/>
      <c r="E472" s="32"/>
      <c r="F472" s="32"/>
      <c r="G472" s="32"/>
      <c r="H472" s="32"/>
    </row>
    <row r="473" spans="1:8" ht="12.75">
      <c r="A473" s="34"/>
      <c r="B473" s="32"/>
      <c r="C473" s="32"/>
      <c r="D473" s="33"/>
      <c r="E473" s="32"/>
      <c r="F473" s="32"/>
      <c r="G473" s="32"/>
      <c r="H473" s="32"/>
    </row>
    <row r="474" spans="1:8" ht="12.75">
      <c r="A474" s="34"/>
      <c r="B474" s="32"/>
      <c r="C474" s="32"/>
      <c r="D474" s="33"/>
      <c r="E474" s="32"/>
      <c r="F474" s="32"/>
      <c r="G474" s="32"/>
      <c r="H474" s="32"/>
    </row>
    <row r="475" spans="1:8" ht="12.75">
      <c r="A475" s="34"/>
      <c r="B475" s="32"/>
      <c r="C475" s="32"/>
      <c r="D475" s="33"/>
      <c r="E475" s="32"/>
      <c r="F475" s="32"/>
      <c r="G475" s="32"/>
      <c r="H475" s="32"/>
    </row>
    <row r="476" spans="1:8" ht="12.75">
      <c r="A476" s="34"/>
      <c r="B476" s="32"/>
      <c r="C476" s="32"/>
      <c r="D476" s="33"/>
      <c r="E476" s="32"/>
      <c r="F476" s="32"/>
      <c r="G476" s="32"/>
      <c r="H476" s="32"/>
    </row>
    <row r="477" spans="1:8" ht="12.75">
      <c r="A477" s="34"/>
      <c r="B477" s="32"/>
      <c r="C477" s="32"/>
      <c r="D477" s="33"/>
      <c r="E477" s="32"/>
      <c r="F477" s="32"/>
      <c r="G477" s="32"/>
      <c r="H477" s="32"/>
    </row>
    <row r="478" spans="1:8" ht="12.75">
      <c r="A478" s="34"/>
      <c r="B478" s="32"/>
      <c r="C478" s="32"/>
      <c r="D478" s="33"/>
      <c r="E478" s="32"/>
      <c r="F478" s="32"/>
      <c r="G478" s="32"/>
      <c r="H478" s="32"/>
    </row>
    <row r="479" spans="1:8" ht="12.75">
      <c r="A479" s="34"/>
      <c r="B479" s="32"/>
      <c r="C479" s="32"/>
      <c r="D479" s="33"/>
      <c r="E479" s="32"/>
      <c r="F479" s="32"/>
      <c r="G479" s="32"/>
      <c r="H479" s="32"/>
    </row>
    <row r="480" spans="1:8" ht="12.75">
      <c r="A480" s="34"/>
      <c r="B480" s="32"/>
      <c r="C480" s="32"/>
      <c r="D480" s="33"/>
      <c r="E480" s="32"/>
      <c r="F480" s="32"/>
      <c r="G480" s="32"/>
      <c r="H480" s="32"/>
    </row>
    <row r="481" spans="1:8" ht="12.75">
      <c r="A481" s="34"/>
      <c r="B481" s="32"/>
      <c r="C481" s="32"/>
      <c r="D481" s="33"/>
      <c r="E481" s="32"/>
      <c r="F481" s="32"/>
      <c r="G481" s="32"/>
      <c r="H481" s="32"/>
    </row>
    <row r="482" spans="1:8" ht="12.75">
      <c r="A482" s="34"/>
      <c r="B482" s="32"/>
      <c r="C482" s="32"/>
      <c r="D482" s="33"/>
      <c r="E482" s="32"/>
      <c r="F482" s="32"/>
      <c r="G482" s="32"/>
      <c r="H482" s="32"/>
    </row>
    <row r="483" spans="1:8" ht="12.75">
      <c r="A483" s="34"/>
      <c r="B483" s="32"/>
      <c r="C483" s="32"/>
      <c r="D483" s="33"/>
      <c r="E483" s="32"/>
      <c r="F483" s="32"/>
      <c r="G483" s="32"/>
      <c r="H483" s="32"/>
    </row>
    <row r="484" spans="1:8" ht="12.75">
      <c r="A484" s="34"/>
      <c r="B484" s="32"/>
      <c r="C484" s="32"/>
      <c r="D484" s="33"/>
      <c r="E484" s="32"/>
      <c r="F484" s="32"/>
      <c r="G484" s="32"/>
      <c r="H484" s="32"/>
    </row>
    <row r="485" spans="1:8" ht="12.75">
      <c r="A485" s="34"/>
      <c r="B485" s="32"/>
      <c r="C485" s="32"/>
      <c r="D485" s="33"/>
      <c r="E485" s="32"/>
      <c r="F485" s="32"/>
      <c r="G485" s="32"/>
      <c r="H485" s="32"/>
    </row>
    <row r="486" spans="1:8" ht="12.75">
      <c r="A486" s="34"/>
      <c r="B486" s="32"/>
      <c r="C486" s="32"/>
      <c r="D486" s="33"/>
      <c r="E486" s="32"/>
      <c r="F486" s="32"/>
      <c r="G486" s="32"/>
      <c r="H486" s="32"/>
    </row>
    <row r="487" spans="1:8" ht="12.75">
      <c r="A487" s="34"/>
      <c r="B487" s="32"/>
      <c r="C487" s="32"/>
      <c r="D487" s="33"/>
      <c r="E487" s="32"/>
      <c r="F487" s="32"/>
      <c r="G487" s="32"/>
      <c r="H487" s="32"/>
    </row>
    <row r="488" spans="1:8" ht="12.75">
      <c r="A488" s="34"/>
      <c r="B488" s="32"/>
      <c r="C488" s="32"/>
      <c r="D488" s="33"/>
      <c r="E488" s="32"/>
      <c r="F488" s="32"/>
      <c r="G488" s="32"/>
      <c r="H488" s="32"/>
    </row>
    <row r="489" spans="1:8" ht="12.75">
      <c r="A489" s="34"/>
      <c r="B489" s="32"/>
      <c r="C489" s="32"/>
      <c r="D489" s="33"/>
      <c r="E489" s="32"/>
      <c r="F489" s="32"/>
      <c r="G489" s="32"/>
      <c r="H489" s="32"/>
    </row>
    <row r="490" spans="1:8" ht="12.75">
      <c r="A490" s="34"/>
      <c r="B490" s="32"/>
      <c r="C490" s="32"/>
      <c r="D490" s="33"/>
      <c r="E490" s="32"/>
      <c r="F490" s="32"/>
      <c r="G490" s="32"/>
      <c r="H490" s="32"/>
    </row>
    <row r="491" spans="1:8" ht="12.75">
      <c r="A491" s="34"/>
      <c r="B491" s="32"/>
      <c r="C491" s="32"/>
      <c r="D491" s="33"/>
      <c r="E491" s="32"/>
      <c r="F491" s="32"/>
      <c r="G491" s="32"/>
      <c r="H491" s="32"/>
    </row>
    <row r="492" spans="1:8" ht="12.75">
      <c r="A492" s="34"/>
      <c r="B492" s="32"/>
      <c r="C492" s="32"/>
      <c r="D492" s="33"/>
      <c r="E492" s="32"/>
      <c r="F492" s="32"/>
      <c r="G492" s="32"/>
      <c r="H492" s="32"/>
    </row>
    <row r="493" spans="1:8" ht="12.75">
      <c r="A493" s="34"/>
      <c r="B493" s="32"/>
      <c r="C493" s="32"/>
      <c r="D493" s="33"/>
      <c r="E493" s="32"/>
      <c r="F493" s="32"/>
      <c r="G493" s="32"/>
      <c r="H493" s="32"/>
    </row>
    <row r="494" spans="1:8" ht="12.75">
      <c r="A494" s="34"/>
      <c r="B494" s="32"/>
      <c r="C494" s="32"/>
      <c r="D494" s="33"/>
      <c r="E494" s="32"/>
      <c r="F494" s="32"/>
      <c r="G494" s="32"/>
      <c r="H494" s="32"/>
    </row>
    <row r="495" spans="1:8" ht="12.75">
      <c r="A495" s="34"/>
      <c r="B495" s="32"/>
      <c r="C495" s="32"/>
      <c r="D495" s="33"/>
      <c r="E495" s="32"/>
      <c r="F495" s="32"/>
      <c r="G495" s="32"/>
      <c r="H495" s="32"/>
    </row>
    <row r="496" spans="1:8" ht="12.75">
      <c r="A496" s="34"/>
      <c r="B496" s="32"/>
      <c r="C496" s="32"/>
      <c r="D496" s="33"/>
      <c r="E496" s="32"/>
      <c r="F496" s="32"/>
      <c r="G496" s="32"/>
      <c r="H496" s="32"/>
    </row>
    <row r="497" spans="1:8" ht="12.75">
      <c r="A497" s="34"/>
      <c r="B497" s="32"/>
      <c r="C497" s="32"/>
      <c r="D497" s="33"/>
      <c r="E497" s="32"/>
      <c r="F497" s="32"/>
      <c r="G497" s="32"/>
      <c r="H497" s="32"/>
    </row>
    <row r="498" spans="1:8" ht="12.75">
      <c r="A498" s="34"/>
      <c r="B498" s="32"/>
      <c r="C498" s="32"/>
      <c r="D498" s="33"/>
      <c r="E498" s="32"/>
      <c r="F498" s="32"/>
      <c r="G498" s="32"/>
      <c r="H498" s="32"/>
    </row>
    <row r="499" spans="1:8" ht="12.75">
      <c r="A499" s="34"/>
      <c r="B499" s="32"/>
      <c r="C499" s="32"/>
      <c r="D499" s="33"/>
      <c r="E499" s="32"/>
      <c r="F499" s="32"/>
      <c r="G499" s="32"/>
      <c r="H499" s="32"/>
    </row>
    <row r="500" spans="1:8" ht="12.75">
      <c r="A500" s="34"/>
      <c r="B500" s="32"/>
      <c r="C500" s="32"/>
      <c r="D500" s="33"/>
      <c r="E500" s="32"/>
      <c r="F500" s="32"/>
      <c r="G500" s="32"/>
      <c r="H500" s="32"/>
    </row>
    <row r="501" spans="1:8" ht="12.75">
      <c r="A501" s="34"/>
      <c r="B501" s="32"/>
      <c r="C501" s="32"/>
      <c r="D501" s="33"/>
      <c r="E501" s="32"/>
      <c r="F501" s="32"/>
      <c r="G501" s="32"/>
      <c r="H501" s="32"/>
    </row>
    <row r="502" spans="1:8" ht="12.75">
      <c r="A502" s="34"/>
      <c r="B502" s="32"/>
      <c r="C502" s="32"/>
      <c r="D502" s="33"/>
      <c r="E502" s="32"/>
      <c r="F502" s="32"/>
      <c r="G502" s="32"/>
      <c r="H502" s="32"/>
    </row>
    <row r="503" spans="1:8" ht="12.75">
      <c r="A503" s="34"/>
      <c r="B503" s="32"/>
      <c r="C503" s="32"/>
      <c r="D503" s="33"/>
      <c r="E503" s="32"/>
      <c r="F503" s="32"/>
      <c r="G503" s="32"/>
      <c r="H503" s="32"/>
    </row>
    <row r="504" spans="1:8" ht="12.75">
      <c r="A504" s="34"/>
      <c r="B504" s="32"/>
      <c r="C504" s="32"/>
      <c r="D504" s="33"/>
      <c r="E504" s="32"/>
      <c r="F504" s="32"/>
      <c r="G504" s="32"/>
      <c r="H504" s="32"/>
    </row>
    <row r="505" spans="1:8" ht="12.75">
      <c r="A505" s="34"/>
      <c r="B505" s="32"/>
      <c r="C505" s="32"/>
      <c r="D505" s="33"/>
      <c r="E505" s="32"/>
      <c r="F505" s="32"/>
      <c r="G505" s="32"/>
      <c r="H505" s="32"/>
    </row>
    <row r="506" spans="1:8" ht="12.75">
      <c r="A506" s="34"/>
      <c r="B506" s="32"/>
      <c r="C506" s="32"/>
      <c r="D506" s="33"/>
      <c r="E506" s="32"/>
      <c r="F506" s="32"/>
      <c r="G506" s="32"/>
      <c r="H506" s="32"/>
    </row>
    <row r="507" spans="1:8" ht="12.75">
      <c r="A507" s="34"/>
      <c r="B507" s="32"/>
      <c r="C507" s="32"/>
      <c r="D507" s="33"/>
      <c r="E507" s="32"/>
      <c r="F507" s="32"/>
      <c r="G507" s="32"/>
      <c r="H507" s="32"/>
    </row>
    <row r="508" spans="1:8" ht="12.75">
      <c r="A508" s="34"/>
      <c r="B508" s="32"/>
      <c r="C508" s="32"/>
      <c r="D508" s="33"/>
      <c r="E508" s="32"/>
      <c r="F508" s="32"/>
      <c r="G508" s="32"/>
      <c r="H508" s="32"/>
    </row>
    <row r="509" spans="1:8" ht="12.75">
      <c r="A509" s="34"/>
      <c r="B509" s="32"/>
      <c r="C509" s="32"/>
      <c r="D509" s="33"/>
      <c r="E509" s="32"/>
      <c r="F509" s="32"/>
      <c r="G509" s="32"/>
      <c r="H509" s="32"/>
    </row>
    <row r="510" spans="1:8" ht="12.75">
      <c r="A510" s="34"/>
      <c r="B510" s="32"/>
      <c r="C510" s="32"/>
      <c r="D510" s="33"/>
      <c r="E510" s="32"/>
      <c r="F510" s="32"/>
      <c r="G510" s="32"/>
      <c r="H510" s="32"/>
    </row>
    <row r="511" spans="1:8" ht="12.75">
      <c r="A511" s="34"/>
      <c r="B511" s="32"/>
      <c r="C511" s="32"/>
      <c r="D511" s="33"/>
      <c r="E511" s="32"/>
      <c r="F511" s="32"/>
      <c r="G511" s="32"/>
      <c r="H511" s="32"/>
    </row>
    <row r="512" spans="1:8" ht="12.75">
      <c r="A512" s="34"/>
      <c r="B512" s="32"/>
      <c r="C512" s="32"/>
      <c r="D512" s="33"/>
      <c r="E512" s="32"/>
      <c r="F512" s="32"/>
      <c r="G512" s="32"/>
      <c r="H512" s="32"/>
    </row>
    <row r="513" spans="1:8" ht="12.75">
      <c r="A513" s="34"/>
      <c r="B513" s="32"/>
      <c r="C513" s="32"/>
      <c r="D513" s="33"/>
      <c r="E513" s="32"/>
      <c r="F513" s="32"/>
      <c r="G513" s="32"/>
      <c r="H513" s="32"/>
    </row>
    <row r="514" spans="1:8" ht="12.75">
      <c r="A514" s="34"/>
      <c r="B514" s="32"/>
      <c r="C514" s="32"/>
      <c r="D514" s="33"/>
      <c r="E514" s="32"/>
      <c r="F514" s="32"/>
      <c r="G514" s="32"/>
      <c r="H514" s="32"/>
    </row>
    <row r="515" spans="1:8" ht="12.75">
      <c r="A515" s="34"/>
      <c r="B515" s="32"/>
      <c r="C515" s="32"/>
      <c r="D515" s="33"/>
      <c r="E515" s="32"/>
      <c r="F515" s="32"/>
      <c r="G515" s="32"/>
      <c r="H515" s="32"/>
    </row>
    <row r="516" spans="1:8" ht="12.75">
      <c r="A516" s="34"/>
      <c r="B516" s="32"/>
      <c r="C516" s="32"/>
      <c r="D516" s="33"/>
      <c r="E516" s="32"/>
      <c r="F516" s="32"/>
      <c r="G516" s="32"/>
      <c r="H516" s="32"/>
    </row>
    <row r="517" spans="1:8" ht="12.75">
      <c r="A517" s="34"/>
      <c r="B517" s="32"/>
      <c r="C517" s="32"/>
      <c r="D517" s="33"/>
      <c r="E517" s="32"/>
      <c r="F517" s="32"/>
      <c r="G517" s="32"/>
      <c r="H517" s="32"/>
    </row>
    <row r="518" spans="1:8" ht="12.75">
      <c r="A518" s="34"/>
      <c r="B518" s="32"/>
      <c r="C518" s="32"/>
      <c r="D518" s="33"/>
      <c r="E518" s="32"/>
      <c r="F518" s="32"/>
      <c r="G518" s="32"/>
      <c r="H518" s="32"/>
    </row>
    <row r="519" spans="1:8" ht="12.75">
      <c r="A519" s="34"/>
      <c r="B519" s="32"/>
      <c r="C519" s="32"/>
      <c r="D519" s="33"/>
      <c r="E519" s="32"/>
      <c r="F519" s="32"/>
      <c r="G519" s="32"/>
      <c r="H519" s="32"/>
    </row>
    <row r="520" spans="1:8" ht="12.75">
      <c r="A520" s="34"/>
      <c r="B520" s="32"/>
      <c r="C520" s="32"/>
      <c r="D520" s="33"/>
      <c r="E520" s="32"/>
      <c r="F520" s="32"/>
      <c r="G520" s="32"/>
      <c r="H520" s="32"/>
    </row>
    <row r="521" spans="1:8" ht="12.75">
      <c r="A521" s="34"/>
      <c r="B521" s="32"/>
      <c r="C521" s="32"/>
      <c r="D521" s="33"/>
      <c r="E521" s="32"/>
      <c r="F521" s="32"/>
      <c r="G521" s="32"/>
      <c r="H521" s="32"/>
    </row>
    <row r="522" spans="1:8" ht="12.75">
      <c r="A522" s="34"/>
      <c r="B522" s="32"/>
      <c r="C522" s="32"/>
      <c r="D522" s="33"/>
      <c r="E522" s="32"/>
      <c r="F522" s="32"/>
      <c r="G522" s="32"/>
      <c r="H522" s="32"/>
    </row>
    <row r="523" spans="1:8" ht="12.75">
      <c r="A523" s="34"/>
      <c r="B523" s="32"/>
      <c r="C523" s="32"/>
      <c r="D523" s="33"/>
      <c r="E523" s="32"/>
      <c r="F523" s="32"/>
      <c r="G523" s="32"/>
      <c r="H523" s="32"/>
    </row>
    <row r="524" spans="1:8" ht="12.75">
      <c r="A524" s="34"/>
      <c r="B524" s="32"/>
      <c r="C524" s="32"/>
      <c r="D524" s="33"/>
      <c r="E524" s="32"/>
      <c r="F524" s="32"/>
      <c r="G524" s="32"/>
      <c r="H524" s="32"/>
    </row>
    <row r="525" spans="1:8" ht="12.75">
      <c r="A525" s="34"/>
      <c r="B525" s="32"/>
      <c r="C525" s="32"/>
      <c r="D525" s="33"/>
      <c r="E525" s="32"/>
      <c r="F525" s="32"/>
      <c r="G525" s="32"/>
      <c r="H525" s="32"/>
    </row>
    <row r="526" spans="1:8" ht="12.75">
      <c r="A526" s="34"/>
      <c r="B526" s="32"/>
      <c r="C526" s="32"/>
      <c r="D526" s="33"/>
      <c r="E526" s="32"/>
      <c r="F526" s="32"/>
      <c r="G526" s="32"/>
      <c r="H526" s="32"/>
    </row>
    <row r="527" spans="1:8" ht="12.75">
      <c r="A527" s="34"/>
      <c r="B527" s="32"/>
      <c r="C527" s="32"/>
      <c r="D527" s="33"/>
      <c r="E527" s="32"/>
      <c r="F527" s="32"/>
      <c r="G527" s="32"/>
      <c r="H527" s="32"/>
    </row>
    <row r="528" spans="1:8" ht="12.75">
      <c r="A528" s="34"/>
      <c r="B528" s="32"/>
      <c r="C528" s="32"/>
      <c r="D528" s="33"/>
      <c r="E528" s="32"/>
      <c r="F528" s="32"/>
      <c r="G528" s="32"/>
      <c r="H528" s="32"/>
    </row>
    <row r="529" spans="1:8" ht="12.75">
      <c r="A529" s="34"/>
      <c r="B529" s="32"/>
      <c r="C529" s="32"/>
      <c r="D529" s="33"/>
      <c r="E529" s="32"/>
      <c r="F529" s="32"/>
      <c r="G529" s="32"/>
      <c r="H529" s="32"/>
    </row>
    <row r="530" spans="1:8" ht="12.75">
      <c r="A530" s="34"/>
      <c r="B530" s="32"/>
      <c r="C530" s="32"/>
      <c r="D530" s="33"/>
      <c r="E530" s="32"/>
      <c r="F530" s="32"/>
      <c r="G530" s="32"/>
      <c r="H530" s="32"/>
    </row>
    <row r="531" spans="1:8" ht="12.75">
      <c r="A531" s="34"/>
      <c r="B531" s="32"/>
      <c r="C531" s="32"/>
      <c r="D531" s="33"/>
      <c r="E531" s="32"/>
      <c r="F531" s="32"/>
      <c r="G531" s="32"/>
      <c r="H531" s="32"/>
    </row>
    <row r="532" spans="1:8" ht="12.75">
      <c r="A532" s="34"/>
      <c r="B532" s="32"/>
      <c r="C532" s="32"/>
      <c r="D532" s="33"/>
      <c r="E532" s="32"/>
      <c r="F532" s="32"/>
      <c r="G532" s="32"/>
      <c r="H532" s="32"/>
    </row>
    <row r="533" spans="1:8" ht="12.75">
      <c r="A533" s="34"/>
      <c r="B533" s="32"/>
      <c r="C533" s="32"/>
      <c r="D533" s="33"/>
      <c r="E533" s="32"/>
      <c r="F533" s="32"/>
      <c r="G533" s="32"/>
      <c r="H533" s="32"/>
    </row>
    <row r="534" spans="1:8" ht="12.75">
      <c r="A534" s="34"/>
      <c r="B534" s="32"/>
      <c r="C534" s="32"/>
      <c r="D534" s="33"/>
      <c r="E534" s="32"/>
      <c r="F534" s="32"/>
      <c r="G534" s="32"/>
      <c r="H534" s="32"/>
    </row>
    <row r="535" spans="1:8" ht="12.75">
      <c r="A535" s="34"/>
      <c r="B535" s="32"/>
      <c r="C535" s="32"/>
      <c r="D535" s="33"/>
      <c r="E535" s="32"/>
      <c r="F535" s="32"/>
      <c r="G535" s="32"/>
      <c r="H535" s="32"/>
    </row>
    <row r="536" spans="1:8" ht="12.75">
      <c r="A536" s="34"/>
      <c r="B536" s="32"/>
      <c r="C536" s="32"/>
      <c r="D536" s="33"/>
      <c r="E536" s="32"/>
      <c r="F536" s="32"/>
      <c r="G536" s="32"/>
      <c r="H536" s="32"/>
    </row>
    <row r="537" spans="1:8" ht="12.75">
      <c r="A537" s="34"/>
      <c r="B537" s="32"/>
      <c r="C537" s="32"/>
      <c r="D537" s="33"/>
      <c r="E537" s="32"/>
      <c r="F537" s="32"/>
      <c r="G537" s="32"/>
      <c r="H537" s="32"/>
    </row>
    <row r="538" spans="1:8" ht="12.75">
      <c r="A538" s="34"/>
      <c r="B538" s="32"/>
      <c r="C538" s="32"/>
      <c r="D538" s="33"/>
      <c r="E538" s="32"/>
      <c r="F538" s="32"/>
      <c r="G538" s="32"/>
      <c r="H538" s="32"/>
    </row>
    <row r="539" spans="1:8" ht="12.75">
      <c r="A539" s="34"/>
      <c r="B539" s="32"/>
      <c r="C539" s="32"/>
      <c r="D539" s="33"/>
      <c r="E539" s="32"/>
      <c r="F539" s="32"/>
      <c r="G539" s="32"/>
      <c r="H539" s="32"/>
    </row>
    <row r="540" spans="1:8" ht="12.75">
      <c r="A540" s="34"/>
      <c r="B540" s="32"/>
      <c r="C540" s="32"/>
      <c r="D540" s="33"/>
      <c r="E540" s="32"/>
      <c r="F540" s="32"/>
      <c r="G540" s="32"/>
      <c r="H540" s="32"/>
    </row>
    <row r="541" spans="1:8" ht="12.75">
      <c r="A541" s="34"/>
      <c r="B541" s="32"/>
      <c r="C541" s="32"/>
      <c r="D541" s="33"/>
      <c r="E541" s="32"/>
      <c r="F541" s="32"/>
      <c r="G541" s="32"/>
      <c r="H541" s="32"/>
    </row>
    <row r="542" spans="1:8" ht="12.75">
      <c r="A542" s="34"/>
      <c r="B542" s="32"/>
      <c r="C542" s="32"/>
      <c r="D542" s="33"/>
      <c r="E542" s="32"/>
      <c r="F542" s="32"/>
      <c r="G542" s="32"/>
      <c r="H542" s="32"/>
    </row>
    <row r="543" spans="1:8" ht="12.75">
      <c r="A543" s="34"/>
      <c r="B543" s="32"/>
      <c r="C543" s="32"/>
      <c r="D543" s="33"/>
      <c r="E543" s="32"/>
      <c r="F543" s="32"/>
      <c r="G543" s="32"/>
      <c r="H543" s="32"/>
    </row>
    <row r="544" spans="1:8" ht="12.75">
      <c r="A544" s="34"/>
      <c r="B544" s="32"/>
      <c r="C544" s="32"/>
      <c r="D544" s="33"/>
      <c r="E544" s="32"/>
      <c r="F544" s="32"/>
      <c r="G544" s="32"/>
      <c r="H544" s="32"/>
    </row>
    <row r="545" spans="1:8" ht="12.75">
      <c r="A545" s="34"/>
      <c r="B545" s="32"/>
      <c r="C545" s="32"/>
      <c r="D545" s="33"/>
      <c r="E545" s="32"/>
      <c r="F545" s="32"/>
      <c r="G545" s="32"/>
      <c r="H545" s="32"/>
    </row>
    <row r="546" spans="1:8" ht="12.75">
      <c r="A546" s="34"/>
      <c r="B546" s="32"/>
      <c r="C546" s="32"/>
      <c r="D546" s="33"/>
      <c r="E546" s="32"/>
      <c r="F546" s="32"/>
      <c r="G546" s="32"/>
      <c r="H546" s="32"/>
    </row>
    <row r="547" spans="1:8" ht="12.75">
      <c r="A547" s="34"/>
      <c r="B547" s="32"/>
      <c r="C547" s="32"/>
      <c r="D547" s="33"/>
      <c r="E547" s="32"/>
      <c r="F547" s="32"/>
      <c r="G547" s="32"/>
      <c r="H547" s="32"/>
    </row>
    <row r="548" spans="1:8" ht="12.75">
      <c r="A548" s="34"/>
      <c r="B548" s="32"/>
      <c r="C548" s="32"/>
      <c r="D548" s="33"/>
      <c r="E548" s="32"/>
      <c r="F548" s="32"/>
      <c r="G548" s="32"/>
      <c r="H548" s="32"/>
    </row>
    <row r="549" spans="1:8" ht="12.75">
      <c r="A549" s="34"/>
      <c r="B549" s="32"/>
      <c r="C549" s="32"/>
      <c r="D549" s="33"/>
      <c r="E549" s="32"/>
      <c r="F549" s="32"/>
      <c r="G549" s="32"/>
      <c r="H549" s="32"/>
    </row>
    <row r="550" spans="1:8" ht="12.75">
      <c r="A550" s="34"/>
      <c r="B550" s="32"/>
      <c r="C550" s="32"/>
      <c r="D550" s="33"/>
      <c r="E550" s="32"/>
      <c r="F550" s="32"/>
      <c r="G550" s="32"/>
      <c r="H550" s="32"/>
    </row>
    <row r="551" spans="1:8" ht="12.75">
      <c r="A551" s="34"/>
      <c r="B551" s="32"/>
      <c r="C551" s="32"/>
      <c r="D551" s="33"/>
      <c r="E551" s="32"/>
      <c r="F551" s="32"/>
      <c r="G551" s="32"/>
      <c r="H551" s="32"/>
    </row>
    <row r="552" spans="1:8" ht="12.75">
      <c r="A552" s="34"/>
      <c r="B552" s="32"/>
      <c r="C552" s="32"/>
      <c r="D552" s="33"/>
      <c r="E552" s="32"/>
      <c r="F552" s="32"/>
      <c r="G552" s="32"/>
      <c r="H552" s="32"/>
    </row>
    <row r="553" spans="1:8" ht="12.75">
      <c r="A553" s="34"/>
      <c r="B553" s="32"/>
      <c r="C553" s="32"/>
      <c r="D553" s="33"/>
      <c r="E553" s="32"/>
      <c r="F553" s="32"/>
      <c r="G553" s="32"/>
      <c r="H553" s="32"/>
    </row>
    <row r="554" spans="1:8" ht="12.75">
      <c r="A554" s="34"/>
      <c r="B554" s="32"/>
      <c r="C554" s="32"/>
      <c r="D554" s="33"/>
      <c r="E554" s="32"/>
      <c r="F554" s="32"/>
      <c r="G554" s="32"/>
      <c r="H554" s="32"/>
    </row>
    <row r="555" spans="1:8" ht="12.75">
      <c r="A555" s="34"/>
      <c r="B555" s="32"/>
      <c r="C555" s="32"/>
      <c r="D555" s="33"/>
      <c r="E555" s="32"/>
      <c r="F555" s="32"/>
      <c r="G555" s="32"/>
      <c r="H555" s="32"/>
    </row>
    <row r="556" spans="1:8" ht="12.75">
      <c r="A556" s="34"/>
      <c r="B556" s="32"/>
      <c r="C556" s="32"/>
      <c r="D556" s="33"/>
      <c r="E556" s="32"/>
      <c r="F556" s="32"/>
      <c r="G556" s="32"/>
      <c r="H556" s="32"/>
    </row>
    <row r="557" spans="1:8" ht="12.75">
      <c r="A557" s="34"/>
      <c r="B557" s="32"/>
      <c r="C557" s="32"/>
      <c r="D557" s="33"/>
      <c r="E557" s="32"/>
      <c r="F557" s="32"/>
      <c r="G557" s="32"/>
      <c r="H557" s="32"/>
    </row>
    <row r="558" spans="1:8" ht="12.75">
      <c r="A558" s="34"/>
      <c r="B558" s="32"/>
      <c r="C558" s="32"/>
      <c r="D558" s="33"/>
      <c r="E558" s="32"/>
      <c r="F558" s="32"/>
      <c r="G558" s="32"/>
      <c r="H558" s="32"/>
    </row>
    <row r="559" spans="1:8" ht="12.75">
      <c r="A559" s="34"/>
      <c r="B559" s="32"/>
      <c r="C559" s="32"/>
      <c r="D559" s="33"/>
      <c r="E559" s="32"/>
      <c r="F559" s="32"/>
      <c r="G559" s="32"/>
      <c r="H559" s="32"/>
    </row>
    <row r="560" spans="1:8" ht="12.75">
      <c r="A560" s="34"/>
      <c r="B560" s="32"/>
      <c r="C560" s="32"/>
      <c r="D560" s="33"/>
      <c r="E560" s="32"/>
      <c r="F560" s="32"/>
      <c r="G560" s="32"/>
      <c r="H560" s="32"/>
    </row>
    <row r="561" spans="1:8" ht="12.75">
      <c r="A561" s="34"/>
      <c r="B561" s="32"/>
      <c r="C561" s="32"/>
      <c r="D561" s="33"/>
      <c r="E561" s="32"/>
      <c r="F561" s="32"/>
      <c r="G561" s="32"/>
      <c r="H561" s="32"/>
    </row>
    <row r="562" spans="1:8" ht="12.75">
      <c r="A562" s="34"/>
      <c r="B562" s="32"/>
      <c r="C562" s="32"/>
      <c r="D562" s="33"/>
      <c r="E562" s="32"/>
      <c r="F562" s="32"/>
      <c r="G562" s="32"/>
      <c r="H562" s="32"/>
    </row>
    <row r="563" spans="1:8" ht="12.75">
      <c r="A563" s="34"/>
      <c r="B563" s="32"/>
      <c r="C563" s="32"/>
      <c r="D563" s="33"/>
      <c r="E563" s="32"/>
      <c r="F563" s="32"/>
      <c r="G563" s="32"/>
      <c r="H563" s="32"/>
    </row>
    <row r="564" spans="1:8" ht="12.75">
      <c r="A564" s="34"/>
      <c r="B564" s="32"/>
      <c r="C564" s="32"/>
      <c r="D564" s="33"/>
      <c r="E564" s="32"/>
      <c r="F564" s="32"/>
      <c r="G564" s="32"/>
      <c r="H564" s="32"/>
    </row>
    <row r="565" spans="1:8" ht="12.75">
      <c r="A565" s="34"/>
      <c r="B565" s="32"/>
      <c r="C565" s="32"/>
      <c r="D565" s="33"/>
      <c r="E565" s="32"/>
      <c r="F565" s="32"/>
      <c r="G565" s="32"/>
      <c r="H565" s="32"/>
    </row>
    <row r="566" spans="1:8" ht="12.75">
      <c r="A566" s="34"/>
      <c r="B566" s="32"/>
      <c r="C566" s="32"/>
      <c r="D566" s="33"/>
      <c r="E566" s="32"/>
      <c r="F566" s="32"/>
      <c r="G566" s="32"/>
      <c r="H566" s="32"/>
    </row>
    <row r="567" spans="1:8" ht="12.75">
      <c r="A567" s="34"/>
      <c r="B567" s="32"/>
      <c r="C567" s="32"/>
      <c r="D567" s="33"/>
      <c r="E567" s="32"/>
      <c r="F567" s="32"/>
      <c r="G567" s="32"/>
      <c r="H567" s="32"/>
    </row>
    <row r="568" spans="1:8" ht="12.75">
      <c r="A568" s="34"/>
      <c r="B568" s="32"/>
      <c r="C568" s="32"/>
      <c r="D568" s="33"/>
      <c r="E568" s="32"/>
      <c r="F568" s="32"/>
      <c r="G568" s="32"/>
      <c r="H568" s="32"/>
    </row>
    <row r="569" spans="1:8" ht="12.75">
      <c r="A569" s="34"/>
      <c r="B569" s="32"/>
      <c r="C569" s="32"/>
      <c r="D569" s="33"/>
      <c r="E569" s="32"/>
      <c r="F569" s="32"/>
      <c r="G569" s="32"/>
      <c r="H569" s="32"/>
    </row>
    <row r="570" spans="1:8" ht="12.75">
      <c r="A570" s="34"/>
      <c r="B570" s="32"/>
      <c r="C570" s="32"/>
      <c r="D570" s="33"/>
      <c r="E570" s="32"/>
      <c r="F570" s="32"/>
      <c r="G570" s="32"/>
      <c r="H570" s="32"/>
    </row>
    <row r="571" spans="1:8" ht="12.75">
      <c r="A571" s="34"/>
      <c r="B571" s="32"/>
      <c r="C571" s="32"/>
      <c r="D571" s="33"/>
      <c r="E571" s="32"/>
      <c r="F571" s="32"/>
      <c r="G571" s="32"/>
      <c r="H571" s="32"/>
    </row>
    <row r="572" spans="1:8" ht="12.75">
      <c r="A572" s="34"/>
      <c r="B572" s="32"/>
      <c r="C572" s="32"/>
      <c r="D572" s="33"/>
      <c r="E572" s="32"/>
      <c r="F572" s="32"/>
      <c r="G572" s="32"/>
      <c r="H572" s="32"/>
    </row>
    <row r="573" spans="1:8" ht="12.75">
      <c r="A573" s="34"/>
      <c r="B573" s="32"/>
      <c r="C573" s="32"/>
      <c r="D573" s="33"/>
      <c r="E573" s="32"/>
      <c r="F573" s="32"/>
      <c r="G573" s="32"/>
      <c r="H573" s="32"/>
    </row>
    <row r="574" spans="1:8" ht="12.75">
      <c r="A574" s="34"/>
      <c r="B574" s="32"/>
      <c r="C574" s="32"/>
      <c r="D574" s="33"/>
      <c r="E574" s="32"/>
      <c r="F574" s="32"/>
      <c r="G574" s="32"/>
      <c r="H574" s="32"/>
    </row>
    <row r="575" spans="1:8" ht="12.75">
      <c r="A575" s="34"/>
      <c r="B575" s="32"/>
      <c r="C575" s="32"/>
      <c r="D575" s="33"/>
      <c r="E575" s="32"/>
      <c r="F575" s="32"/>
      <c r="G575" s="32"/>
      <c r="H575" s="32"/>
    </row>
    <row r="576" spans="1:8" ht="12.75">
      <c r="A576" s="34"/>
      <c r="B576" s="32"/>
      <c r="C576" s="32"/>
      <c r="D576" s="33"/>
      <c r="E576" s="32"/>
      <c r="F576" s="32"/>
      <c r="G576" s="32"/>
      <c r="H576" s="32"/>
    </row>
    <row r="577" spans="1:8" ht="12.75">
      <c r="A577" s="34"/>
      <c r="B577" s="32"/>
      <c r="C577" s="32"/>
      <c r="D577" s="33"/>
      <c r="E577" s="32"/>
      <c r="F577" s="32"/>
      <c r="G577" s="32"/>
      <c r="H577" s="32"/>
    </row>
    <row r="578" spans="1:8" ht="12.75">
      <c r="A578" s="34"/>
      <c r="B578" s="32"/>
      <c r="C578" s="32"/>
      <c r="D578" s="33"/>
      <c r="E578" s="32"/>
      <c r="F578" s="32"/>
      <c r="G578" s="32"/>
      <c r="H578" s="32"/>
    </row>
    <row r="579" spans="1:8" ht="12.75">
      <c r="A579" s="34"/>
      <c r="B579" s="32"/>
      <c r="C579" s="32"/>
      <c r="D579" s="33"/>
      <c r="E579" s="32"/>
      <c r="F579" s="32"/>
      <c r="G579" s="32"/>
      <c r="H579" s="32"/>
    </row>
    <row r="580" spans="1:8" ht="12.75">
      <c r="A580" s="34"/>
      <c r="B580" s="32"/>
      <c r="C580" s="32"/>
      <c r="D580" s="33"/>
      <c r="E580" s="32"/>
      <c r="F580" s="32"/>
      <c r="G580" s="32"/>
      <c r="H580" s="32"/>
    </row>
    <row r="581" spans="1:8" ht="12.75">
      <c r="A581" s="34"/>
      <c r="B581" s="32"/>
      <c r="C581" s="32"/>
      <c r="D581" s="33"/>
      <c r="E581" s="32"/>
      <c r="F581" s="32"/>
      <c r="G581" s="32"/>
      <c r="H581" s="32"/>
    </row>
    <row r="582" spans="1:8" ht="12.75">
      <c r="A582" s="34"/>
      <c r="B582" s="32"/>
      <c r="C582" s="32"/>
      <c r="D582" s="33"/>
      <c r="E582" s="32"/>
      <c r="F582" s="32"/>
      <c r="G582" s="32"/>
      <c r="H582" s="32"/>
    </row>
    <row r="583" spans="1:8" ht="12.75">
      <c r="A583" s="34"/>
      <c r="B583" s="32"/>
      <c r="C583" s="32"/>
      <c r="D583" s="33"/>
      <c r="E583" s="32"/>
      <c r="F583" s="32"/>
      <c r="G583" s="32"/>
      <c r="H583" s="32"/>
    </row>
    <row r="584" spans="1:8" ht="12.75">
      <c r="A584" s="34"/>
      <c r="B584" s="32"/>
      <c r="C584" s="32"/>
      <c r="D584" s="33"/>
      <c r="E584" s="32"/>
      <c r="F584" s="32"/>
      <c r="G584" s="32"/>
      <c r="H584" s="32"/>
    </row>
    <row r="585" spans="1:8" ht="12.75">
      <c r="A585" s="34"/>
      <c r="B585" s="32"/>
      <c r="C585" s="32"/>
      <c r="D585" s="33"/>
      <c r="E585" s="32"/>
      <c r="F585" s="32"/>
      <c r="G585" s="32"/>
      <c r="H585" s="32"/>
    </row>
    <row r="586" spans="1:8" ht="12.75">
      <c r="A586" s="34"/>
      <c r="B586" s="32"/>
      <c r="C586" s="32"/>
      <c r="D586" s="33"/>
      <c r="E586" s="32"/>
      <c r="F586" s="32"/>
      <c r="G586" s="32"/>
      <c r="H586" s="32"/>
    </row>
    <row r="587" spans="1:8" ht="12.75">
      <c r="A587" s="34"/>
      <c r="B587" s="32"/>
      <c r="C587" s="32"/>
      <c r="D587" s="33"/>
      <c r="E587" s="32"/>
      <c r="F587" s="32"/>
      <c r="G587" s="32"/>
      <c r="H587" s="32"/>
    </row>
    <row r="588" spans="1:8" ht="12.75">
      <c r="A588" s="34"/>
      <c r="B588" s="32"/>
      <c r="C588" s="32"/>
      <c r="D588" s="33"/>
      <c r="E588" s="32"/>
      <c r="F588" s="32"/>
      <c r="G588" s="32"/>
      <c r="H588" s="32"/>
    </row>
    <row r="589" spans="1:8" ht="12.75">
      <c r="A589" s="34"/>
      <c r="B589" s="32"/>
      <c r="C589" s="32"/>
      <c r="D589" s="33"/>
      <c r="E589" s="32"/>
      <c r="F589" s="32"/>
      <c r="G589" s="32"/>
      <c r="H589" s="32"/>
    </row>
    <row r="590" spans="1:8" ht="12.75">
      <c r="A590" s="34"/>
      <c r="B590" s="32"/>
      <c r="C590" s="32"/>
      <c r="D590" s="33"/>
      <c r="E590" s="32"/>
      <c r="F590" s="32"/>
      <c r="G590" s="32"/>
      <c r="H590" s="32"/>
    </row>
    <row r="591" spans="1:8" ht="12.75">
      <c r="A591" s="34"/>
      <c r="B591" s="32"/>
      <c r="C591" s="32"/>
      <c r="D591" s="33"/>
      <c r="E591" s="32"/>
      <c r="F591" s="32"/>
      <c r="G591" s="32"/>
      <c r="H591" s="32"/>
    </row>
    <row r="592" spans="1:8" ht="12.75">
      <c r="A592" s="34"/>
      <c r="B592" s="32"/>
      <c r="C592" s="32"/>
      <c r="D592" s="33"/>
      <c r="E592" s="32"/>
      <c r="F592" s="32"/>
      <c r="G592" s="32"/>
      <c r="H592" s="32"/>
    </row>
    <row r="593" spans="1:8" ht="12.75">
      <c r="A593" s="34"/>
      <c r="B593" s="32"/>
      <c r="C593" s="32"/>
      <c r="D593" s="33"/>
      <c r="E593" s="32"/>
      <c r="F593" s="32"/>
      <c r="G593" s="32"/>
      <c r="H593" s="32"/>
    </row>
    <row r="594" spans="1:8" ht="12.75">
      <c r="A594" s="34"/>
      <c r="B594" s="32"/>
      <c r="C594" s="32"/>
      <c r="D594" s="33"/>
      <c r="E594" s="32"/>
      <c r="F594" s="32"/>
      <c r="G594" s="32"/>
      <c r="H594" s="32"/>
    </row>
    <row r="595" spans="1:8" ht="12.75">
      <c r="A595" s="34"/>
      <c r="B595" s="32"/>
      <c r="C595" s="32"/>
      <c r="D595" s="33"/>
      <c r="E595" s="32"/>
      <c r="F595" s="32"/>
      <c r="G595" s="32"/>
      <c r="H595" s="32"/>
    </row>
    <row r="596" spans="1:8" ht="12.75">
      <c r="A596" s="34"/>
      <c r="B596" s="32"/>
      <c r="C596" s="32"/>
      <c r="D596" s="33"/>
      <c r="E596" s="32"/>
      <c r="F596" s="32"/>
      <c r="G596" s="32"/>
      <c r="H596" s="32"/>
    </row>
    <row r="597" spans="1:8" ht="12.75">
      <c r="A597" s="34"/>
      <c r="B597" s="32"/>
      <c r="C597" s="32"/>
      <c r="D597" s="33"/>
      <c r="E597" s="32"/>
      <c r="F597" s="32"/>
      <c r="G597" s="32"/>
      <c r="H597" s="32"/>
    </row>
    <row r="598" spans="1:8" ht="12.75">
      <c r="A598" s="34"/>
      <c r="B598" s="32"/>
      <c r="C598" s="32"/>
      <c r="D598" s="33"/>
      <c r="E598" s="32"/>
      <c r="F598" s="32"/>
      <c r="G598" s="32"/>
      <c r="H598" s="32"/>
    </row>
    <row r="599" spans="1:8" ht="12.75">
      <c r="A599" s="34"/>
      <c r="B599" s="32"/>
      <c r="C599" s="32"/>
      <c r="D599" s="33"/>
      <c r="E599" s="32"/>
      <c r="F599" s="32"/>
      <c r="G599" s="32"/>
      <c r="H599" s="32"/>
    </row>
    <row r="600" spans="1:8" ht="12.75">
      <c r="A600" s="34"/>
      <c r="B600" s="32"/>
      <c r="C600" s="32"/>
      <c r="D600" s="33"/>
      <c r="E600" s="32"/>
      <c r="F600" s="32"/>
      <c r="G600" s="32"/>
      <c r="H600" s="32"/>
    </row>
    <row r="601" spans="1:8" ht="12.75">
      <c r="A601" s="34"/>
      <c r="B601" s="32"/>
      <c r="C601" s="32"/>
      <c r="D601" s="33"/>
      <c r="E601" s="32"/>
      <c r="F601" s="32"/>
      <c r="G601" s="32"/>
      <c r="H601" s="32"/>
    </row>
    <row r="602" spans="1:8" ht="12.75">
      <c r="A602" s="34"/>
      <c r="B602" s="32"/>
      <c r="C602" s="32"/>
      <c r="D602" s="33"/>
      <c r="E602" s="32"/>
      <c r="F602" s="32"/>
      <c r="G602" s="32"/>
      <c r="H602" s="32"/>
    </row>
    <row r="603" spans="1:8" ht="12.75">
      <c r="A603" s="34"/>
      <c r="B603" s="32"/>
      <c r="C603" s="32"/>
      <c r="D603" s="33"/>
      <c r="E603" s="32"/>
      <c r="F603" s="32"/>
      <c r="G603" s="32"/>
      <c r="H603" s="32"/>
    </row>
    <row r="604" spans="1:8" ht="12.75">
      <c r="A604" s="34"/>
      <c r="B604" s="32"/>
      <c r="C604" s="32"/>
      <c r="D604" s="33"/>
      <c r="E604" s="32"/>
      <c r="F604" s="32"/>
      <c r="G604" s="32"/>
      <c r="H604" s="32"/>
    </row>
    <row r="605" spans="1:8" ht="12.75">
      <c r="A605" s="34"/>
      <c r="B605" s="32"/>
      <c r="C605" s="32"/>
      <c r="D605" s="33"/>
      <c r="E605" s="32"/>
      <c r="F605" s="32"/>
      <c r="G605" s="32"/>
      <c r="H605" s="32"/>
    </row>
    <row r="606" spans="1:8" ht="12.75">
      <c r="A606" s="34"/>
      <c r="B606" s="32"/>
      <c r="C606" s="32"/>
      <c r="D606" s="33"/>
      <c r="E606" s="32"/>
      <c r="F606" s="32"/>
      <c r="G606" s="32"/>
      <c r="H606" s="32"/>
    </row>
    <row r="607" spans="1:8" ht="12.75">
      <c r="A607" s="34"/>
      <c r="B607" s="32"/>
      <c r="C607" s="32"/>
      <c r="D607" s="33"/>
      <c r="E607" s="32"/>
      <c r="F607" s="32"/>
      <c r="G607" s="32"/>
      <c r="H607" s="32"/>
    </row>
    <row r="608" spans="1:8" ht="12.75">
      <c r="A608" s="34"/>
      <c r="B608" s="32"/>
      <c r="C608" s="32"/>
      <c r="D608" s="33"/>
      <c r="E608" s="32"/>
      <c r="F608" s="32"/>
      <c r="G608" s="32"/>
      <c r="H608" s="32"/>
    </row>
    <row r="609" spans="1:8" ht="12.75">
      <c r="A609" s="34"/>
      <c r="B609" s="32"/>
      <c r="C609" s="32"/>
      <c r="D609" s="33"/>
      <c r="E609" s="32"/>
      <c r="F609" s="32"/>
      <c r="G609" s="32"/>
      <c r="H609" s="32"/>
    </row>
    <row r="610" spans="1:8" ht="12.75">
      <c r="A610" s="34"/>
      <c r="B610" s="32"/>
      <c r="C610" s="32"/>
      <c r="D610" s="33"/>
      <c r="E610" s="32"/>
      <c r="F610" s="32"/>
      <c r="G610" s="32"/>
      <c r="H610" s="32"/>
    </row>
    <row r="611" spans="1:8" ht="12.75">
      <c r="A611" s="34"/>
      <c r="B611" s="32"/>
      <c r="C611" s="32"/>
      <c r="D611" s="33"/>
      <c r="E611" s="32"/>
      <c r="F611" s="32"/>
      <c r="G611" s="32"/>
      <c r="H611" s="32"/>
    </row>
    <row r="612" spans="1:8" ht="12.75">
      <c r="A612" s="34"/>
      <c r="B612" s="32"/>
      <c r="C612" s="32"/>
      <c r="D612" s="33"/>
      <c r="E612" s="32"/>
      <c r="F612" s="32"/>
      <c r="G612" s="32"/>
      <c r="H612" s="32"/>
    </row>
    <row r="613" spans="1:8" ht="12.75">
      <c r="A613" s="34"/>
      <c r="B613" s="32"/>
      <c r="C613" s="32"/>
      <c r="D613" s="33"/>
      <c r="E613" s="32"/>
      <c r="F613" s="32"/>
      <c r="G613" s="32"/>
      <c r="H613" s="32"/>
    </row>
    <row r="614" spans="1:8" ht="12.75">
      <c r="A614" s="34"/>
      <c r="B614" s="32"/>
      <c r="C614" s="32"/>
      <c r="D614" s="33"/>
      <c r="E614" s="32"/>
      <c r="F614" s="32"/>
      <c r="G614" s="32"/>
      <c r="H614" s="32"/>
    </row>
    <row r="615" spans="1:8" ht="12.75">
      <c r="A615" s="34"/>
      <c r="B615" s="32"/>
      <c r="C615" s="32"/>
      <c r="D615" s="33"/>
      <c r="E615" s="32"/>
      <c r="F615" s="32"/>
      <c r="G615" s="32"/>
      <c r="H615" s="32"/>
    </row>
    <row r="616" spans="1:8" ht="12.75">
      <c r="A616" s="34"/>
      <c r="B616" s="32"/>
      <c r="C616" s="32"/>
      <c r="D616" s="33"/>
      <c r="E616" s="32"/>
      <c r="F616" s="32"/>
      <c r="G616" s="32"/>
      <c r="H616" s="32"/>
    </row>
    <row r="617" spans="1:8" ht="12.75">
      <c r="A617" s="34"/>
      <c r="B617" s="32"/>
      <c r="C617" s="32"/>
      <c r="D617" s="33"/>
      <c r="E617" s="32"/>
      <c r="F617" s="32"/>
      <c r="G617" s="32"/>
      <c r="H617" s="32"/>
    </row>
    <row r="618" spans="1:8" ht="12.75">
      <c r="A618" s="34"/>
      <c r="B618" s="32"/>
      <c r="C618" s="32"/>
      <c r="D618" s="33"/>
      <c r="E618" s="32"/>
      <c r="F618" s="32"/>
      <c r="G618" s="32"/>
      <c r="H618" s="32"/>
    </row>
    <row r="619" spans="1:8" ht="12.75">
      <c r="A619" s="34"/>
      <c r="B619" s="32"/>
      <c r="C619" s="32"/>
      <c r="D619" s="33"/>
      <c r="E619" s="32"/>
      <c r="F619" s="32"/>
      <c r="G619" s="32"/>
      <c r="H619" s="32"/>
    </row>
    <row r="620" spans="1:8" ht="12.75">
      <c r="A620" s="34"/>
      <c r="B620" s="32"/>
      <c r="C620" s="32"/>
      <c r="D620" s="33"/>
      <c r="E620" s="32"/>
      <c r="F620" s="32"/>
      <c r="G620" s="32"/>
      <c r="H620" s="32"/>
    </row>
    <row r="621" spans="1:8" ht="12.75">
      <c r="A621" s="34"/>
      <c r="B621" s="32"/>
      <c r="C621" s="32"/>
      <c r="D621" s="33"/>
      <c r="E621" s="32"/>
      <c r="F621" s="32"/>
      <c r="G621" s="32"/>
      <c r="H621" s="32"/>
    </row>
    <row r="622" spans="1:8" ht="12.75">
      <c r="A622" s="34"/>
      <c r="B622" s="32"/>
      <c r="C622" s="32"/>
      <c r="D622" s="33"/>
      <c r="E622" s="32"/>
      <c r="F622" s="32"/>
      <c r="G622" s="32"/>
      <c r="H622" s="32"/>
    </row>
    <row r="623" spans="1:8" ht="12.75">
      <c r="A623" s="34"/>
      <c r="B623" s="32"/>
      <c r="C623" s="32"/>
      <c r="D623" s="33"/>
      <c r="E623" s="32"/>
      <c r="F623" s="32"/>
      <c r="G623" s="32"/>
      <c r="H623" s="32"/>
    </row>
    <row r="624" spans="1:8" ht="12.75">
      <c r="A624" s="34"/>
      <c r="B624" s="32"/>
      <c r="C624" s="32"/>
      <c r="D624" s="33"/>
      <c r="E624" s="32"/>
      <c r="F624" s="32"/>
      <c r="G624" s="32"/>
      <c r="H624" s="32"/>
    </row>
    <row r="625" spans="1:8" ht="12.75">
      <c r="A625" s="34"/>
      <c r="B625" s="32"/>
      <c r="C625" s="32"/>
      <c r="D625" s="33"/>
      <c r="E625" s="32"/>
      <c r="F625" s="32"/>
      <c r="G625" s="32"/>
      <c r="H625" s="32"/>
    </row>
    <row r="626" spans="1:8" ht="12.75">
      <c r="A626" s="34"/>
      <c r="B626" s="32"/>
      <c r="C626" s="32"/>
      <c r="D626" s="33"/>
      <c r="E626" s="32"/>
      <c r="F626" s="32"/>
      <c r="G626" s="32"/>
      <c r="H626" s="32"/>
    </row>
    <row r="627" spans="1:8" ht="12.75">
      <c r="A627" s="34"/>
      <c r="B627" s="32"/>
      <c r="C627" s="32"/>
      <c r="D627" s="33"/>
      <c r="E627" s="32"/>
      <c r="F627" s="32"/>
      <c r="G627" s="32"/>
      <c r="H627" s="32"/>
    </row>
    <row r="628" spans="1:8" ht="12.75">
      <c r="A628" s="34"/>
      <c r="B628" s="32"/>
      <c r="C628" s="32"/>
      <c r="D628" s="33"/>
      <c r="E628" s="32"/>
      <c r="F628" s="32"/>
      <c r="G628" s="32"/>
      <c r="H628" s="32"/>
    </row>
    <row r="629" spans="1:8" ht="12.75">
      <c r="A629" s="34"/>
      <c r="B629" s="32"/>
      <c r="C629" s="32"/>
      <c r="D629" s="33"/>
      <c r="E629" s="32"/>
      <c r="F629" s="32"/>
      <c r="G629" s="32"/>
      <c r="H629" s="32"/>
    </row>
    <row r="630" spans="1:8" ht="12.75">
      <c r="A630" s="34"/>
      <c r="B630" s="32"/>
      <c r="C630" s="32"/>
      <c r="D630" s="33"/>
      <c r="E630" s="32"/>
      <c r="F630" s="32"/>
      <c r="G630" s="32"/>
      <c r="H630" s="32"/>
    </row>
    <row r="631" spans="1:8" ht="12.75">
      <c r="A631" s="34"/>
      <c r="B631" s="32"/>
      <c r="C631" s="32"/>
      <c r="D631" s="33"/>
      <c r="E631" s="32"/>
      <c r="F631" s="32"/>
      <c r="G631" s="32"/>
      <c r="H631" s="32"/>
    </row>
    <row r="632" spans="1:8" ht="12.75">
      <c r="A632" s="34"/>
      <c r="B632" s="32"/>
      <c r="C632" s="32"/>
      <c r="D632" s="33"/>
      <c r="E632" s="32"/>
      <c r="F632" s="32"/>
      <c r="G632" s="32"/>
      <c r="H632" s="32"/>
    </row>
    <row r="633" spans="1:8" ht="12.75">
      <c r="A633" s="34"/>
      <c r="B633" s="32"/>
      <c r="C633" s="32"/>
      <c r="D633" s="33"/>
      <c r="E633" s="32"/>
      <c r="F633" s="32"/>
      <c r="G633" s="32"/>
      <c r="H633" s="32"/>
    </row>
    <row r="634" spans="1:8" ht="12.75">
      <c r="A634" s="34"/>
      <c r="B634" s="32"/>
      <c r="C634" s="32"/>
      <c r="D634" s="33"/>
      <c r="E634" s="32"/>
      <c r="F634" s="32"/>
      <c r="G634" s="32"/>
      <c r="H634" s="32"/>
    </row>
    <row r="635" spans="1:8" ht="12.75">
      <c r="A635" s="34"/>
      <c r="B635" s="32"/>
      <c r="C635" s="32"/>
      <c r="D635" s="33"/>
      <c r="E635" s="32"/>
      <c r="F635" s="32"/>
      <c r="G635" s="32"/>
      <c r="H635" s="32"/>
    </row>
    <row r="636" spans="1:8" ht="12.75">
      <c r="A636" s="34"/>
      <c r="B636" s="32"/>
      <c r="C636" s="32"/>
      <c r="D636" s="33"/>
      <c r="E636" s="32"/>
      <c r="F636" s="32"/>
      <c r="G636" s="32"/>
      <c r="H636" s="32"/>
    </row>
    <row r="637" spans="1:8" ht="12.75">
      <c r="A637" s="34"/>
      <c r="B637" s="32"/>
      <c r="C637" s="32"/>
      <c r="D637" s="33"/>
      <c r="E637" s="32"/>
      <c r="F637" s="32"/>
      <c r="G637" s="32"/>
      <c r="H637" s="32"/>
    </row>
    <row r="638" spans="1:8" ht="12.75">
      <c r="A638" s="34"/>
      <c r="B638" s="32"/>
      <c r="C638" s="32"/>
      <c r="D638" s="33"/>
      <c r="E638" s="32"/>
      <c r="F638" s="32"/>
      <c r="G638" s="32"/>
      <c r="H638" s="32"/>
    </row>
    <row r="639" spans="1:8" ht="12.75">
      <c r="A639" s="34"/>
      <c r="B639" s="32"/>
      <c r="C639" s="32"/>
      <c r="D639" s="33"/>
      <c r="E639" s="32"/>
      <c r="F639" s="32"/>
      <c r="G639" s="32"/>
      <c r="H639" s="32"/>
    </row>
    <row r="640" spans="1:8" ht="12.75">
      <c r="A640" s="34"/>
      <c r="B640" s="32"/>
      <c r="C640" s="32"/>
      <c r="D640" s="33"/>
      <c r="E640" s="32"/>
      <c r="F640" s="32"/>
      <c r="G640" s="32"/>
      <c r="H640" s="32"/>
    </row>
    <row r="641" spans="1:8" ht="12.75">
      <c r="A641" s="34"/>
      <c r="B641" s="32"/>
      <c r="C641" s="32"/>
      <c r="D641" s="33"/>
      <c r="E641" s="32"/>
      <c r="F641" s="32"/>
      <c r="G641" s="32"/>
      <c r="H641" s="32"/>
    </row>
    <row r="642" spans="1:8" ht="12.75">
      <c r="A642" s="34"/>
      <c r="B642" s="32"/>
      <c r="C642" s="32"/>
      <c r="D642" s="33"/>
      <c r="E642" s="32"/>
      <c r="F642" s="32"/>
      <c r="G642" s="32"/>
      <c r="H642" s="32"/>
    </row>
    <row r="643" spans="1:8" ht="12.75">
      <c r="A643" s="34"/>
      <c r="B643" s="32"/>
      <c r="C643" s="32"/>
      <c r="D643" s="33"/>
      <c r="E643" s="32"/>
      <c r="F643" s="32"/>
      <c r="G643" s="32"/>
      <c r="H643" s="32"/>
    </row>
    <row r="644" spans="1:8" ht="12.75">
      <c r="A644" s="34"/>
      <c r="B644" s="32"/>
      <c r="C644" s="32"/>
      <c r="D644" s="33"/>
      <c r="E644" s="32"/>
      <c r="F644" s="32"/>
      <c r="G644" s="32"/>
      <c r="H644" s="32"/>
    </row>
    <row r="645" spans="1:8" ht="12.75">
      <c r="A645" s="34"/>
      <c r="B645" s="32"/>
      <c r="C645" s="32"/>
      <c r="D645" s="33"/>
      <c r="E645" s="32"/>
      <c r="F645" s="32"/>
      <c r="G645" s="32"/>
      <c r="H645" s="32"/>
    </row>
    <row r="646" spans="1:8" ht="12.75">
      <c r="A646" s="34"/>
      <c r="B646" s="32"/>
      <c r="C646" s="32"/>
      <c r="D646" s="33"/>
      <c r="E646" s="32"/>
      <c r="F646" s="32"/>
      <c r="G646" s="32"/>
      <c r="H646" s="32"/>
    </row>
    <row r="647" spans="1:8" ht="12.75">
      <c r="A647" s="34"/>
      <c r="B647" s="32"/>
      <c r="C647" s="32"/>
      <c r="D647" s="33"/>
      <c r="E647" s="32"/>
      <c r="F647" s="32"/>
      <c r="G647" s="32"/>
      <c r="H647" s="32"/>
    </row>
    <row r="648" spans="1:8" ht="12.75">
      <c r="A648" s="34"/>
      <c r="B648" s="32"/>
      <c r="C648" s="32"/>
      <c r="D648" s="33"/>
      <c r="E648" s="32"/>
      <c r="F648" s="32"/>
      <c r="G648" s="32"/>
      <c r="H648" s="32"/>
    </row>
    <row r="649" spans="1:8" ht="12.75">
      <c r="A649" s="34"/>
      <c r="B649" s="32"/>
      <c r="C649" s="32"/>
      <c r="D649" s="33"/>
      <c r="E649" s="32"/>
      <c r="F649" s="32"/>
      <c r="G649" s="32"/>
      <c r="H649" s="32"/>
    </row>
    <row r="650" spans="1:8" ht="12.75">
      <c r="A650" s="34"/>
      <c r="B650" s="32"/>
      <c r="C650" s="32"/>
      <c r="D650" s="33"/>
      <c r="E650" s="32"/>
      <c r="F650" s="32"/>
      <c r="G650" s="32"/>
      <c r="H650" s="32"/>
    </row>
    <row r="651" spans="1:8" ht="12.75">
      <c r="A651" s="34"/>
      <c r="B651" s="32"/>
      <c r="C651" s="32"/>
      <c r="D651" s="33"/>
      <c r="E651" s="32"/>
      <c r="F651" s="32"/>
      <c r="G651" s="32"/>
      <c r="H651" s="32"/>
    </row>
    <row r="652" spans="1:8" ht="12.75">
      <c r="A652" s="34"/>
      <c r="B652" s="32"/>
      <c r="C652" s="32"/>
      <c r="D652" s="33"/>
      <c r="E652" s="32"/>
      <c r="F652" s="32"/>
      <c r="G652" s="32"/>
      <c r="H652" s="32"/>
    </row>
    <row r="653" spans="1:8" ht="12.75">
      <c r="A653" s="34"/>
      <c r="B653" s="32"/>
      <c r="C653" s="32"/>
      <c r="D653" s="33"/>
      <c r="E653" s="32"/>
      <c r="F653" s="32"/>
      <c r="G653" s="32"/>
      <c r="H653" s="32"/>
    </row>
    <row r="654" spans="1:8" ht="12.75">
      <c r="A654" s="34"/>
      <c r="B654" s="32"/>
      <c r="C654" s="32"/>
      <c r="D654" s="33"/>
      <c r="E654" s="32"/>
      <c r="F654" s="32"/>
      <c r="G654" s="32"/>
      <c r="H654" s="32"/>
    </row>
    <row r="655" spans="1:8" ht="12.75">
      <c r="A655" s="34"/>
      <c r="B655" s="32"/>
      <c r="C655" s="32"/>
      <c r="D655" s="33"/>
      <c r="E655" s="32"/>
      <c r="F655" s="32"/>
      <c r="G655" s="32"/>
      <c r="H655" s="32"/>
    </row>
    <row r="656" spans="1:8" ht="12.75">
      <c r="A656" s="34"/>
      <c r="B656" s="32"/>
      <c r="C656" s="32"/>
      <c r="D656" s="33"/>
      <c r="E656" s="32"/>
      <c r="F656" s="32"/>
      <c r="G656" s="32"/>
      <c r="H656" s="32"/>
    </row>
    <row r="657" spans="1:8" ht="12.75">
      <c r="A657" s="34"/>
      <c r="B657" s="32"/>
      <c r="C657" s="32"/>
      <c r="D657" s="33"/>
      <c r="E657" s="32"/>
      <c r="F657" s="32"/>
      <c r="G657" s="32"/>
      <c r="H657" s="32"/>
    </row>
    <row r="658" spans="1:8" ht="12.75">
      <c r="A658" s="34"/>
      <c r="B658" s="32"/>
      <c r="C658" s="32"/>
      <c r="D658" s="33"/>
      <c r="E658" s="32"/>
      <c r="F658" s="32"/>
      <c r="G658" s="32"/>
      <c r="H658" s="32"/>
    </row>
    <row r="659" spans="1:8" ht="12.75">
      <c r="A659" s="34"/>
      <c r="B659" s="32"/>
      <c r="C659" s="32"/>
      <c r="D659" s="33"/>
      <c r="E659" s="32"/>
      <c r="F659" s="32"/>
      <c r="G659" s="32"/>
      <c r="H659" s="32"/>
    </row>
    <row r="660" spans="1:8" ht="12.75">
      <c r="A660" s="34"/>
      <c r="B660" s="32"/>
      <c r="C660" s="32"/>
      <c r="D660" s="33"/>
      <c r="E660" s="32"/>
      <c r="F660" s="32"/>
      <c r="G660" s="32"/>
      <c r="H660" s="32"/>
    </row>
    <row r="661" spans="1:8" ht="12.75">
      <c r="A661" s="34"/>
      <c r="B661" s="32"/>
      <c r="C661" s="32"/>
      <c r="D661" s="33"/>
      <c r="E661" s="32"/>
      <c r="F661" s="32"/>
      <c r="G661" s="32"/>
      <c r="H661" s="32"/>
    </row>
    <row r="662" spans="1:8" ht="12.75">
      <c r="A662" s="34"/>
      <c r="B662" s="32"/>
      <c r="C662" s="32"/>
      <c r="D662" s="33"/>
      <c r="E662" s="32"/>
      <c r="F662" s="32"/>
      <c r="G662" s="32"/>
      <c r="H662" s="32"/>
    </row>
    <row r="663" spans="1:8" ht="12.75">
      <c r="A663" s="34"/>
      <c r="B663" s="32"/>
      <c r="C663" s="32"/>
      <c r="D663" s="33"/>
      <c r="E663" s="32"/>
      <c r="F663" s="32"/>
      <c r="G663" s="32"/>
      <c r="H663" s="32"/>
    </row>
    <row r="664" spans="1:8" ht="12.75">
      <c r="A664" s="34"/>
      <c r="B664" s="32"/>
      <c r="C664" s="32"/>
      <c r="D664" s="33"/>
      <c r="E664" s="32"/>
      <c r="F664" s="32"/>
      <c r="G664" s="32"/>
      <c r="H664" s="32"/>
    </row>
    <row r="665" spans="1:8" ht="12.75">
      <c r="A665" s="34"/>
      <c r="B665" s="32"/>
      <c r="C665" s="32"/>
      <c r="D665" s="33"/>
      <c r="E665" s="32"/>
      <c r="F665" s="32"/>
      <c r="G665" s="32"/>
      <c r="H665" s="32"/>
    </row>
    <row r="666" spans="1:8" ht="12.75">
      <c r="A666" s="34"/>
      <c r="B666" s="32"/>
      <c r="C666" s="32"/>
      <c r="D666" s="33"/>
      <c r="E666" s="32"/>
      <c r="F666" s="32"/>
      <c r="G666" s="32"/>
      <c r="H666" s="32"/>
    </row>
    <row r="667" spans="1:8" ht="12.75">
      <c r="A667" s="34"/>
      <c r="B667" s="32"/>
      <c r="C667" s="32"/>
      <c r="D667" s="33"/>
      <c r="E667" s="32"/>
      <c r="F667" s="32"/>
      <c r="G667" s="32"/>
      <c r="H667" s="32"/>
    </row>
    <row r="668" spans="1:8" ht="12.75">
      <c r="A668" s="34"/>
      <c r="B668" s="32"/>
      <c r="C668" s="32"/>
      <c r="D668" s="33"/>
      <c r="E668" s="32"/>
      <c r="F668" s="32"/>
      <c r="G668" s="32"/>
      <c r="H668" s="32"/>
    </row>
    <row r="669" spans="1:8" ht="12.75">
      <c r="A669" s="34"/>
      <c r="B669" s="32"/>
      <c r="C669" s="32"/>
      <c r="D669" s="33"/>
      <c r="E669" s="32"/>
      <c r="F669" s="32"/>
      <c r="G669" s="32"/>
      <c r="H669" s="32"/>
    </row>
    <row r="670" spans="1:8" ht="12.75">
      <c r="A670" s="34"/>
      <c r="B670" s="32"/>
      <c r="C670" s="32"/>
      <c r="D670" s="33"/>
      <c r="E670" s="32"/>
      <c r="F670" s="32"/>
      <c r="G670" s="32"/>
      <c r="H670" s="32"/>
    </row>
    <row r="671" spans="1:8" ht="12.75">
      <c r="A671" s="34"/>
      <c r="B671" s="32"/>
      <c r="C671" s="32"/>
      <c r="D671" s="33"/>
      <c r="E671" s="32"/>
      <c r="F671" s="32"/>
      <c r="G671" s="32"/>
      <c r="H671" s="32"/>
    </row>
    <row r="672" spans="1:8" ht="12.75">
      <c r="A672" s="34"/>
      <c r="B672" s="32"/>
      <c r="C672" s="32"/>
      <c r="D672" s="33"/>
      <c r="E672" s="32"/>
      <c r="F672" s="32"/>
      <c r="G672" s="32"/>
      <c r="H672" s="32"/>
    </row>
    <row r="673" spans="1:8" ht="12.75">
      <c r="A673" s="34"/>
      <c r="B673" s="32"/>
      <c r="C673" s="32"/>
      <c r="D673" s="33"/>
      <c r="E673" s="32"/>
      <c r="F673" s="32"/>
      <c r="G673" s="32"/>
      <c r="H673" s="32"/>
    </row>
    <row r="674" spans="1:8" ht="12.75">
      <c r="A674" s="34"/>
      <c r="B674" s="32"/>
      <c r="C674" s="32"/>
      <c r="D674" s="33"/>
      <c r="E674" s="32"/>
      <c r="F674" s="32"/>
      <c r="G674" s="32"/>
      <c r="H674" s="32"/>
    </row>
    <row r="675" spans="1:8" ht="12.75">
      <c r="A675" s="34"/>
      <c r="B675" s="32"/>
      <c r="C675" s="32"/>
      <c r="D675" s="33"/>
      <c r="E675" s="32"/>
      <c r="F675" s="32"/>
      <c r="G675" s="32"/>
      <c r="H675" s="32"/>
    </row>
    <row r="676" spans="1:8" ht="12.75">
      <c r="A676" s="34"/>
      <c r="B676" s="32"/>
      <c r="C676" s="32"/>
      <c r="D676" s="33"/>
      <c r="E676" s="32"/>
      <c r="F676" s="32"/>
      <c r="G676" s="32"/>
      <c r="H676" s="32"/>
    </row>
    <row r="677" spans="1:8" ht="12.75">
      <c r="A677" s="34"/>
      <c r="B677" s="32"/>
      <c r="C677" s="32"/>
      <c r="D677" s="33"/>
      <c r="E677" s="32"/>
      <c r="F677" s="32"/>
      <c r="G677" s="32"/>
      <c r="H677" s="32"/>
    </row>
    <row r="678" spans="1:8" ht="12.75">
      <c r="A678" s="34"/>
      <c r="B678" s="32"/>
      <c r="C678" s="32"/>
      <c r="D678" s="33"/>
      <c r="E678" s="32"/>
      <c r="F678" s="32"/>
      <c r="G678" s="32"/>
      <c r="H678" s="32"/>
    </row>
    <row r="679" spans="1:8" ht="12.75">
      <c r="A679" s="34"/>
      <c r="B679" s="32"/>
      <c r="C679" s="32"/>
      <c r="D679" s="33"/>
      <c r="E679" s="32"/>
      <c r="F679" s="32"/>
      <c r="G679" s="32"/>
      <c r="H679" s="32"/>
    </row>
    <row r="680" spans="1:8" ht="12.75">
      <c r="A680" s="34"/>
      <c r="B680" s="32"/>
      <c r="C680" s="32"/>
      <c r="D680" s="33"/>
      <c r="E680" s="32"/>
      <c r="F680" s="32"/>
      <c r="G680" s="32"/>
      <c r="H680" s="32"/>
    </row>
    <row r="681" spans="1:8" ht="12.75">
      <c r="A681" s="34"/>
      <c r="B681" s="32"/>
      <c r="C681" s="32"/>
      <c r="D681" s="33"/>
      <c r="E681" s="32"/>
      <c r="F681" s="32"/>
      <c r="G681" s="32"/>
      <c r="H681" s="32"/>
    </row>
    <row r="682" spans="1:8" ht="12.75">
      <c r="A682" s="34"/>
      <c r="B682" s="32"/>
      <c r="C682" s="32"/>
      <c r="D682" s="33"/>
      <c r="E682" s="32"/>
      <c r="F682" s="32"/>
      <c r="G682" s="32"/>
      <c r="H682" s="32"/>
    </row>
    <row r="683" spans="1:8" ht="12.75">
      <c r="A683" s="34"/>
      <c r="B683" s="32"/>
      <c r="C683" s="32"/>
      <c r="D683" s="33"/>
      <c r="E683" s="32"/>
      <c r="F683" s="32"/>
      <c r="G683" s="32"/>
      <c r="H683" s="32"/>
    </row>
    <row r="684" spans="1:8" ht="12.75">
      <c r="A684" s="34"/>
      <c r="B684" s="32"/>
      <c r="C684" s="32"/>
      <c r="D684" s="33"/>
      <c r="E684" s="32"/>
      <c r="F684" s="32"/>
      <c r="G684" s="32"/>
      <c r="H684" s="32"/>
    </row>
    <row r="685" spans="1:8" ht="12.75">
      <c r="A685" s="34"/>
      <c r="B685" s="32"/>
      <c r="C685" s="32"/>
      <c r="D685" s="33"/>
      <c r="E685" s="32"/>
      <c r="F685" s="32"/>
      <c r="G685" s="32"/>
      <c r="H685" s="32"/>
    </row>
    <row r="686" spans="1:8" ht="12.75">
      <c r="A686" s="34"/>
      <c r="B686" s="32"/>
      <c r="C686" s="32"/>
      <c r="D686" s="33"/>
      <c r="E686" s="32"/>
      <c r="F686" s="32"/>
      <c r="G686" s="32"/>
      <c r="H686" s="32"/>
    </row>
    <row r="687" spans="1:8" ht="12.75">
      <c r="A687" s="34"/>
      <c r="B687" s="32"/>
      <c r="C687" s="32"/>
      <c r="D687" s="33"/>
      <c r="E687" s="32"/>
      <c r="F687" s="32"/>
      <c r="G687" s="32"/>
      <c r="H687" s="32"/>
    </row>
    <row r="688" spans="1:8" ht="12.75">
      <c r="A688" s="34"/>
      <c r="B688" s="32"/>
      <c r="C688" s="32"/>
      <c r="D688" s="33"/>
      <c r="E688" s="32"/>
      <c r="F688" s="32"/>
      <c r="G688" s="32"/>
      <c r="H688" s="32"/>
    </row>
    <row r="689" spans="1:8" ht="12.75">
      <c r="A689" s="34"/>
      <c r="B689" s="32"/>
      <c r="C689" s="32"/>
      <c r="D689" s="33"/>
      <c r="E689" s="32"/>
      <c r="F689" s="32"/>
      <c r="G689" s="32"/>
      <c r="H689" s="32"/>
    </row>
    <row r="690" spans="1:8" ht="12.75">
      <c r="A690" s="34"/>
      <c r="B690" s="32"/>
      <c r="C690" s="32"/>
      <c r="D690" s="33"/>
      <c r="E690" s="32"/>
      <c r="F690" s="32"/>
      <c r="G690" s="32"/>
      <c r="H690" s="32"/>
    </row>
    <row r="691" spans="1:8" ht="12.75">
      <c r="A691" s="34"/>
      <c r="B691" s="32"/>
      <c r="C691" s="32"/>
      <c r="D691" s="33"/>
      <c r="E691" s="32"/>
      <c r="F691" s="32"/>
      <c r="G691" s="32"/>
      <c r="H691" s="32"/>
    </row>
    <row r="692" spans="1:8" ht="12.75">
      <c r="A692" s="34"/>
      <c r="B692" s="32"/>
      <c r="C692" s="32"/>
      <c r="D692" s="33"/>
      <c r="E692" s="32"/>
      <c r="F692" s="32"/>
      <c r="G692" s="32"/>
      <c r="H692" s="32"/>
    </row>
    <row r="693" spans="1:8" ht="12.75">
      <c r="A693" s="34"/>
      <c r="B693" s="32"/>
      <c r="C693" s="32"/>
      <c r="D693" s="33"/>
      <c r="E693" s="32"/>
      <c r="F693" s="32"/>
      <c r="G693" s="32"/>
      <c r="H693" s="32"/>
    </row>
    <row r="694" spans="1:8" ht="12.75">
      <c r="A694" s="34"/>
      <c r="B694" s="32"/>
      <c r="C694" s="32"/>
      <c r="D694" s="33"/>
      <c r="E694" s="32"/>
      <c r="F694" s="32"/>
      <c r="G694" s="32"/>
      <c r="H694" s="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9"/>
  <sheetViews>
    <sheetView tabSelected="1" zoomScalePageLayoutView="0" workbookViewId="0" topLeftCell="B1">
      <pane ySplit="1" topLeftCell="A1" activePane="bottomLeft" state="split"/>
      <selection pane="topLeft" activeCell="J11" sqref="J11"/>
      <selection pane="bottomLeft" activeCell="D3" sqref="D3"/>
    </sheetView>
  </sheetViews>
  <sheetFormatPr defaultColWidth="9.00390625" defaultRowHeight="12.75"/>
  <cols>
    <col min="1" max="1" width="0" style="4" hidden="1" customWidth="1"/>
    <col min="2" max="3" width="9.00390625" style="4" customWidth="1"/>
    <col min="4" max="4" width="12.00390625" style="14" customWidth="1"/>
    <col min="5" max="5" width="18.8515625" style="4" customWidth="1"/>
    <col min="6" max="7" width="14.140625" style="4" customWidth="1"/>
    <col min="8" max="8" width="21.00390625" style="4" customWidth="1"/>
    <col min="9" max="9" width="12.00390625" style="4" customWidth="1"/>
    <col min="10" max="10" width="6.140625" style="4" customWidth="1"/>
    <col min="11" max="11" width="10.00390625" style="4" customWidth="1"/>
    <col min="12" max="12" width="17.421875" style="4" customWidth="1"/>
    <col min="13" max="16384" width="9.00390625" style="4" customWidth="1"/>
  </cols>
  <sheetData>
    <row r="2" spans="2:12" ht="27.75">
      <c r="B2" s="15" t="s">
        <v>7</v>
      </c>
      <c r="C2" s="15" t="s">
        <v>0</v>
      </c>
      <c r="D2" s="16" t="s">
        <v>8</v>
      </c>
      <c r="E2" s="17" t="s">
        <v>1</v>
      </c>
      <c r="F2" s="17" t="s">
        <v>53</v>
      </c>
      <c r="G2" s="17" t="s">
        <v>2</v>
      </c>
      <c r="H2" s="17" t="s">
        <v>3</v>
      </c>
      <c r="I2" s="17" t="s">
        <v>4</v>
      </c>
      <c r="J2" s="15" t="s">
        <v>5</v>
      </c>
      <c r="K2" s="17" t="s">
        <v>9</v>
      </c>
      <c r="L2" s="18" t="s">
        <v>10</v>
      </c>
    </row>
    <row r="3" spans="1:12" ht="12.75">
      <c r="A3" s="4">
        <f aca="true" t="shared" si="0" ref="A3:A66">C3</f>
        <v>110</v>
      </c>
      <c r="B3" s="19">
        <v>1</v>
      </c>
      <c r="C3" s="19">
        <v>110</v>
      </c>
      <c r="D3" s="20">
        <v>0.008148148148148147</v>
      </c>
      <c r="E3" s="21" t="str">
        <f>VLOOKUP(C3,Entries!$A$2:$D$427,2,FALSE)</f>
        <v>Les </v>
      </c>
      <c r="F3" s="21" t="str">
        <f>VLOOKUP(C3,Entries!$A$2:$D$427,3,FALSE)</f>
        <v>Newell</v>
      </c>
      <c r="G3" s="19" t="str">
        <f>VLOOKUP(C3,Entries!$A$2:$H$427,4,FALSE)</f>
        <v>guest</v>
      </c>
      <c r="H3" s="19" t="str">
        <f>VLOOKUP(C3,Entries!$A$2:$H$427,5,FALSE)</f>
        <v>John Obika Joggers</v>
      </c>
      <c r="I3" s="19" t="str">
        <f>VLOOKUP(C3,Entries!$A$2:$H$427,6,FALSE)</f>
        <v>mv</v>
      </c>
      <c r="J3" s="19">
        <f>VLOOKUP(C3,Entries!$A$2:$H$427,7,FALSE)</f>
        <v>44</v>
      </c>
      <c r="K3" s="22">
        <f>IF(LEFT(I3,1)="M",VLOOKUP(J3,GradingM!$A$2:$C$106,2,FALSE),IF(LEFT(I3,1)="F",VLOOKUP(J3,GradingF!$A$2:$C$101,2,FALSE)," "))</f>
        <v>0.9385</v>
      </c>
      <c r="L3" s="23">
        <f aca="true" t="shared" si="1" ref="L3:L34">IF(ISNUMBER(D3*K3),D3*K3," ")</f>
        <v>0.007647037037037036</v>
      </c>
    </row>
    <row r="4" spans="1:12" ht="12.75">
      <c r="A4" s="4">
        <f t="shared" si="0"/>
        <v>14</v>
      </c>
      <c r="B4" s="21">
        <v>2</v>
      </c>
      <c r="C4" s="21">
        <v>14</v>
      </c>
      <c r="D4" s="20">
        <v>0.008310185185185186</v>
      </c>
      <c r="E4" s="21" t="str">
        <f>VLOOKUP(C4,Entries!$A$2:$D$427,2,FALSE)</f>
        <v>Aaron</v>
      </c>
      <c r="F4" s="21" t="str">
        <f>VLOOKUP(C4,Entries!$A$2:$D$427,3,FALSE)</f>
        <v>Burgess</v>
      </c>
      <c r="G4" s="19" t="str">
        <f>VLOOKUP(C4,Entries!$A$2:$H$427,4,FALSE)</f>
        <v>guest</v>
      </c>
      <c r="H4" s="19" t="str">
        <f>VLOOKUP(C4,Entries!$A$2:$H$427,5,FALSE)</f>
        <v>Oxford City AC</v>
      </c>
      <c r="I4" s="19" t="str">
        <f>VLOOKUP(C4,Entries!$A$2:$H$427,6,FALSE)</f>
        <v>m</v>
      </c>
      <c r="J4" s="19">
        <f>VLOOKUP(C4,Entries!$A$2:$H$427,7,FALSE)</f>
        <v>38</v>
      </c>
      <c r="K4" s="22">
        <f>IF(LEFT(I4,1)="M",VLOOKUP(J4,GradingM!$A$2:$C$106,2,FALSE),IF(LEFT(I4,1)="F",VLOOKUP(J4,GradingF!$A$2:$C$101,2,FALSE)," "))</f>
        <v>0.9797</v>
      </c>
      <c r="L4" s="23">
        <f t="shared" si="1"/>
        <v>0.008141488425925927</v>
      </c>
    </row>
    <row r="5" spans="1:12" ht="12.75">
      <c r="A5" s="4">
        <f t="shared" si="0"/>
        <v>118</v>
      </c>
      <c r="B5" s="21">
        <v>3</v>
      </c>
      <c r="C5" s="4">
        <v>118</v>
      </c>
      <c r="D5" s="20">
        <v>0.00837962962962963</v>
      </c>
      <c r="E5" s="21" t="str">
        <f>VLOOKUP(C5,Entries!$A$2:$D$427,2,FALSE)</f>
        <v>Julian </v>
      </c>
      <c r="F5" s="21" t="str">
        <f>VLOOKUP(C5,Entries!$A$2:$D$427,3,FALSE)</f>
        <v>Richardson</v>
      </c>
      <c r="G5" s="19" t="str">
        <f>VLOOKUP(C5,Entries!$A$2:$H$427,4,FALSE)</f>
        <v>County</v>
      </c>
      <c r="H5" s="19" t="str">
        <f>VLOOKUP(C5,Entries!$A$2:$H$427,5,FALSE)</f>
        <v>Cherwell &amp; West</v>
      </c>
      <c r="I5" s="19" t="str">
        <f>VLOOKUP(C5,Entries!$A$2:$H$427,6,FALSE)</f>
        <v>mv</v>
      </c>
      <c r="J5" s="19">
        <f>VLOOKUP(C5,Entries!$A$2:$H$427,7,FALSE)</f>
        <v>52</v>
      </c>
      <c r="K5" s="22">
        <f>IF(LEFT(I5,1)="M",VLOOKUP(J5,GradingM!$A$2:$C$106,2,FALSE),IF(LEFT(I5,1)="F",VLOOKUP(J5,GradingF!$A$2:$C$101,2,FALSE)," "))</f>
        <v>0.8819</v>
      </c>
      <c r="L5" s="23">
        <f t="shared" si="1"/>
        <v>0.0073899953703703706</v>
      </c>
    </row>
    <row r="6" spans="1:12" ht="12.75">
      <c r="A6" s="4">
        <f t="shared" si="0"/>
        <v>12</v>
      </c>
      <c r="B6" s="21">
        <v>4</v>
      </c>
      <c r="C6" s="21">
        <v>12</v>
      </c>
      <c r="D6" s="20">
        <v>0.008773148148148148</v>
      </c>
      <c r="E6" s="21" t="str">
        <f>VLOOKUP(C6,Entries!$A$2:$D$427,2,FALSE)</f>
        <v>Neil</v>
      </c>
      <c r="F6" s="21" t="str">
        <f>VLOOKUP(C6,Entries!$A$2:$D$427,3,FALSE)</f>
        <v>Hart</v>
      </c>
      <c r="G6" s="19" t="str">
        <f>VLOOKUP(C6,Entries!$A$2:$H$427,4,FALSE)</f>
        <v>guest</v>
      </c>
      <c r="H6" s="19" t="str">
        <f>VLOOKUP(C6,Entries!$A$2:$H$427,5,FALSE)</f>
        <v>Christ Church</v>
      </c>
      <c r="I6" s="19" t="str">
        <f>VLOOKUP(C6,Entries!$A$2:$H$427,6,FALSE)</f>
        <v>m</v>
      </c>
      <c r="J6" s="19">
        <f>VLOOKUP(C6,Entries!$A$2:$H$427,7,FALSE)</f>
        <v>35</v>
      </c>
      <c r="K6" s="22">
        <f>IF(LEFT(I6,1)="M",VLOOKUP(J6,GradingM!$A$2:$C$106,2,FALSE),IF(LEFT(I6,1)="F",VLOOKUP(J6,GradingF!$A$2:$C$101,2,FALSE)," "))</f>
        <v>1</v>
      </c>
      <c r="L6" s="23">
        <f t="shared" si="1"/>
        <v>0.008773148148148148</v>
      </c>
    </row>
    <row r="7" spans="1:12" ht="12.75">
      <c r="A7" s="4">
        <f t="shared" si="0"/>
        <v>167</v>
      </c>
      <c r="B7" s="21">
        <v>5</v>
      </c>
      <c r="C7" s="21">
        <v>167</v>
      </c>
      <c r="D7" s="20">
        <v>0.008784722222222223</v>
      </c>
      <c r="E7" s="21" t="str">
        <f>VLOOKUP(C7,Entries!$A$2:$D$427,2,FALSE)</f>
        <v>Monty</v>
      </c>
      <c r="F7" s="21" t="str">
        <f>VLOOKUP(C7,Entries!$A$2:$D$427,3,FALSE)</f>
        <v>Powell</v>
      </c>
      <c r="G7" s="19" t="str">
        <f>VLOOKUP(C7,Entries!$A$2:$H$427,4,FALSE)</f>
        <v>Guest</v>
      </c>
      <c r="H7" s="19" t="str">
        <f>VLOOKUP(C7,Entries!$A$2:$H$427,5,FALSE)</f>
        <v>Christ Church</v>
      </c>
      <c r="I7" s="19" t="str">
        <f>VLOOKUP(C7,Entries!$A$2:$H$427,6,FALSE)</f>
        <v>m</v>
      </c>
      <c r="J7" s="19">
        <f>VLOOKUP(C7,Entries!$A$2:$H$427,7,FALSE)</f>
        <v>18</v>
      </c>
      <c r="K7" s="22">
        <f>IF(LEFT(I7,1)="M",VLOOKUP(J7,GradingM!$A$2:$C$106,2,FALSE),IF(LEFT(I7,1)="F",VLOOKUP(J7,GradingF!$A$2:$C$101,2,FALSE)," "))</f>
        <v>1</v>
      </c>
      <c r="L7" s="23">
        <f t="shared" si="1"/>
        <v>0.008784722222222223</v>
      </c>
    </row>
    <row r="8" spans="1:12" ht="12.75">
      <c r="A8" s="4">
        <f t="shared" si="0"/>
        <v>159</v>
      </c>
      <c r="B8" s="21">
        <v>6</v>
      </c>
      <c r="C8" s="21">
        <v>159</v>
      </c>
      <c r="D8" s="20">
        <v>0.009236111111111112</v>
      </c>
      <c r="E8" s="21" t="str">
        <f>VLOOKUP(C8,Entries!$A$2:$D$427,2,FALSE)</f>
        <v>Micah</v>
      </c>
      <c r="F8" s="21" t="str">
        <f>VLOOKUP(C8,Entries!$A$2:$D$427,3,FALSE)</f>
        <v>Hayns</v>
      </c>
      <c r="G8" s="19" t="str">
        <f>VLOOKUP(C8,Entries!$A$2:$H$427,4,FALSE)</f>
        <v>guest</v>
      </c>
      <c r="H8" s="19" t="str">
        <f>VLOOKUP(C8,Entries!$A$2:$H$427,5,FALSE)</f>
        <v>Christ Church</v>
      </c>
      <c r="I8" s="19" t="str">
        <f>VLOOKUP(C8,Entries!$A$2:$H$427,6,FALSE)</f>
        <v>m</v>
      </c>
      <c r="J8" s="19">
        <f>VLOOKUP(C8,Entries!$A$2:$H$427,7,FALSE)</f>
        <v>22</v>
      </c>
      <c r="K8" s="22">
        <f>IF(LEFT(I8,1)="M",VLOOKUP(J8,GradingM!$A$2:$C$106,2,FALSE),IF(LEFT(I8,1)="F",VLOOKUP(J8,GradingF!$A$2:$C$101,2,FALSE)," "))</f>
        <v>1</v>
      </c>
      <c r="L8" s="23">
        <f t="shared" si="1"/>
        <v>0.009236111111111112</v>
      </c>
    </row>
    <row r="9" spans="1:12" ht="12.75">
      <c r="A9" s="4">
        <f t="shared" si="0"/>
        <v>177</v>
      </c>
      <c r="B9" s="21">
        <v>7</v>
      </c>
      <c r="C9" s="21">
        <v>177</v>
      </c>
      <c r="D9" s="20">
        <v>0.00925925925925926</v>
      </c>
      <c r="E9" s="21" t="str">
        <f>VLOOKUP(C9,Entries!$A$2:$D$427,2,FALSE)</f>
        <v>Liz </v>
      </c>
      <c r="F9" s="21" t="str">
        <f>VLOOKUP(C9,Entries!$A$2:$D$427,3,FALSE)</f>
        <v>Fraser</v>
      </c>
      <c r="G9" s="19" t="str">
        <f>VLOOKUP(C9,Entries!$A$2:$H$427,4,FALSE)</f>
        <v>Guest</v>
      </c>
      <c r="H9" s="19" t="str">
        <f>VLOOKUP(C9,Entries!$A$2:$H$427,5,FALSE)</f>
        <v>Oxford city AC</v>
      </c>
      <c r="I9" s="19" t="str">
        <f>VLOOKUP(C9,Entries!$A$2:$H$427,6,FALSE)</f>
        <v>fv</v>
      </c>
      <c r="J9" s="19">
        <f>VLOOKUP(C9,Entries!$A$2:$H$427,7,FALSE)</f>
        <v>45</v>
      </c>
      <c r="K9" s="22">
        <f>IF(LEFT(I9,1)="M",VLOOKUP(J9,GradingM!$A$2:$C$106,2,FALSE),IF(LEFT(I9,1)="F",VLOOKUP(J9,GradingF!$A$2:$C$101,2,FALSE)," "))</f>
        <v>0.9172</v>
      </c>
      <c r="L9" s="23">
        <f t="shared" si="1"/>
        <v>0.008492592592592593</v>
      </c>
    </row>
    <row r="10" spans="1:12" ht="12.75">
      <c r="A10" s="4">
        <f t="shared" si="0"/>
        <v>119</v>
      </c>
      <c r="B10" s="21">
        <v>8</v>
      </c>
      <c r="C10" s="21">
        <v>119</v>
      </c>
      <c r="D10" s="20">
        <v>0.009328703703703704</v>
      </c>
      <c r="E10" s="21" t="str">
        <f>VLOOKUP(C10,Entries!$A$2:$D$427,2,FALSE)</f>
        <v>James </v>
      </c>
      <c r="F10" s="21" t="str">
        <f>VLOOKUP(C10,Entries!$A$2:$D$427,3,FALSE)</f>
        <v>Barlow</v>
      </c>
      <c r="G10" s="19" t="str">
        <f>VLOOKUP(C10,Entries!$A$2:$H$427,4,FALSE)</f>
        <v>City</v>
      </c>
      <c r="H10" s="19" t="str">
        <f>VLOOKUP(C10,Entries!$A$2:$H$427,5,FALSE)</f>
        <v>Environmental Sustainability</v>
      </c>
      <c r="I10" s="19" t="str">
        <f>VLOOKUP(C10,Entries!$A$2:$H$427,6,FALSE)</f>
        <v>m</v>
      </c>
      <c r="J10" s="19">
        <f>VLOOKUP(C10,Entries!$A$2:$H$427,7,FALSE)</f>
        <v>30</v>
      </c>
      <c r="K10" s="22">
        <f>IF(LEFT(I10,1)="M",VLOOKUP(J10,GradingM!$A$2:$C$106,2,FALSE),IF(LEFT(I10,1)="F",VLOOKUP(J10,GradingF!$A$2:$C$101,2,FALSE)," "))</f>
        <v>1</v>
      </c>
      <c r="L10" s="23">
        <f t="shared" si="1"/>
        <v>0.009328703703703704</v>
      </c>
    </row>
    <row r="11" spans="1:12" ht="12.75">
      <c r="A11" s="4">
        <f t="shared" si="0"/>
        <v>64</v>
      </c>
      <c r="B11" s="21">
        <v>9</v>
      </c>
      <c r="C11" s="21">
        <v>64</v>
      </c>
      <c r="D11" s="20">
        <v>0.009398148148148149</v>
      </c>
      <c r="E11" s="21" t="str">
        <f>VLOOKUP(C11,Entries!$A$2:$D$427,2,FALSE)</f>
        <v>Ed</v>
      </c>
      <c r="F11" s="21" t="str">
        <f>VLOOKUP(C11,Entries!$A$2:$D$427,3,FALSE)</f>
        <v>White</v>
      </c>
      <c r="G11" s="19" t="str">
        <f>VLOOKUP(C11,Entries!$A$2:$H$427,4,FALSE)</f>
        <v>Guest</v>
      </c>
      <c r="H11" s="19" t="str">
        <f>VLOOKUP(C11,Entries!$A$2:$H$427,5,FALSE)</f>
        <v>Oxford University Press</v>
      </c>
      <c r="I11" s="19" t="str">
        <f>VLOOKUP(C11,Entries!$A$2:$H$427,6,FALSE)</f>
        <v>m</v>
      </c>
      <c r="J11" s="19">
        <f>VLOOKUP(C11,Entries!$A$2:$H$427,7,FALSE)</f>
        <v>33</v>
      </c>
      <c r="K11" s="22">
        <f>IF(LEFT(I11,1)="M",VLOOKUP(J11,GradingM!$A$2:$C$106,2,FALSE),IF(LEFT(I11,1)="F",VLOOKUP(J11,GradingF!$A$2:$C$101,2,FALSE)," "))</f>
        <v>1</v>
      </c>
      <c r="L11" s="23">
        <f t="shared" si="1"/>
        <v>0.009398148148148149</v>
      </c>
    </row>
    <row r="12" spans="1:12" ht="12.75">
      <c r="A12" s="4">
        <f t="shared" si="0"/>
        <v>4</v>
      </c>
      <c r="B12" s="21">
        <v>10</v>
      </c>
      <c r="C12" s="21">
        <v>4</v>
      </c>
      <c r="D12" s="20">
        <v>0.009409722222222224</v>
      </c>
      <c r="E12" s="21" t="str">
        <f>VLOOKUP(C12,Entries!$A$2:$D$427,2,FALSE)</f>
        <v>James</v>
      </c>
      <c r="F12" s="21" t="str">
        <f>VLOOKUP(C12,Entries!$A$2:$D$427,3,FALSE)</f>
        <v>Messer</v>
      </c>
      <c r="G12" s="19" t="str">
        <f>VLOOKUP(C12,Entries!$A$2:$H$427,4,FALSE)</f>
        <v>guest</v>
      </c>
      <c r="H12" s="19" t="str">
        <f>VLOOKUP(C12,Entries!$A$2:$H$427,5,FALSE)</f>
        <v>Headington Roadrunners</v>
      </c>
      <c r="I12" s="19" t="str">
        <f>VLOOKUP(C12,Entries!$A$2:$H$427,6,FALSE)</f>
        <v>mv</v>
      </c>
      <c r="J12" s="19">
        <f>VLOOKUP(C12,Entries!$A$2:$H$427,7,FALSE)</f>
        <v>47</v>
      </c>
      <c r="K12" s="22">
        <f>IF(LEFT(I12,1)="M",VLOOKUP(J12,GradingM!$A$2:$C$106,2,FALSE),IF(LEFT(I12,1)="F",VLOOKUP(J12,GradingF!$A$2:$C$101,2,FALSE)," "))</f>
        <v>0.9175</v>
      </c>
      <c r="L12" s="23">
        <f t="shared" si="1"/>
        <v>0.008633420138888891</v>
      </c>
    </row>
    <row r="13" spans="1:12" ht="12.75">
      <c r="A13" s="4">
        <f t="shared" si="0"/>
        <v>13</v>
      </c>
      <c r="B13" s="21">
        <v>11</v>
      </c>
      <c r="C13" s="21">
        <v>13</v>
      </c>
      <c r="D13" s="20">
        <v>0.009456018518518518</v>
      </c>
      <c r="E13" s="21" t="str">
        <f>VLOOKUP(C13,Entries!$A$2:$D$427,2,FALSE)</f>
        <v>Simon</v>
      </c>
      <c r="F13" s="21" t="str">
        <f>VLOOKUP(C13,Entries!$A$2:$D$427,3,FALSE)</f>
        <v>Dales</v>
      </c>
      <c r="G13" s="19" t="str">
        <f>VLOOKUP(C13,Entries!$A$2:$H$427,4,FALSE)</f>
        <v>guest</v>
      </c>
      <c r="H13" s="19" t="str">
        <f>VLOOKUP(C13,Entries!$A$2:$H$427,5,FALSE)</f>
        <v>Headington Roadrunners</v>
      </c>
      <c r="I13" s="19" t="str">
        <f>VLOOKUP(C13,Entries!$A$2:$H$427,6,FALSE)</f>
        <v>mv</v>
      </c>
      <c r="J13" s="19">
        <f>VLOOKUP(C13,Entries!$A$2:$H$427,7,FALSE)</f>
        <v>59</v>
      </c>
      <c r="K13" s="22">
        <f>IF(LEFT(I13,1)="M",VLOOKUP(J13,GradingM!$A$2:$C$106,2,FALSE),IF(LEFT(I13,1)="F",VLOOKUP(J13,GradingF!$A$2:$C$101,2,FALSE)," "))</f>
        <v>0.8298</v>
      </c>
      <c r="L13" s="23">
        <f t="shared" si="1"/>
        <v>0.007846604166666667</v>
      </c>
    </row>
    <row r="14" spans="1:12" ht="12.75">
      <c r="A14" s="4">
        <f t="shared" si="0"/>
        <v>120</v>
      </c>
      <c r="B14" s="21">
        <v>12</v>
      </c>
      <c r="C14" s="21">
        <v>120</v>
      </c>
      <c r="D14" s="20">
        <v>0.00951388888888889</v>
      </c>
      <c r="E14" s="21" t="str">
        <f>VLOOKUP(C14,Entries!$A$2:$D$427,2,FALSE)</f>
        <v>Paul </v>
      </c>
      <c r="F14" s="21" t="str">
        <f>VLOOKUP(C14,Entries!$A$2:$D$427,3,FALSE)</f>
        <v>Scott</v>
      </c>
      <c r="G14" s="19" t="str">
        <f>VLOOKUP(C14,Entries!$A$2:$H$427,4,FALSE)</f>
        <v>City</v>
      </c>
      <c r="H14" s="19" t="str">
        <f>VLOOKUP(C14,Entries!$A$2:$H$427,5,FALSE)</f>
        <v>Environmental Sustainability</v>
      </c>
      <c r="I14" s="19" t="str">
        <f>VLOOKUP(C14,Entries!$A$2:$H$427,6,FALSE)</f>
        <v>mv</v>
      </c>
      <c r="J14" s="19">
        <f>VLOOKUP(C14,Entries!$A$2:$H$427,7,FALSE)</f>
        <v>51</v>
      </c>
      <c r="K14" s="22">
        <f>IF(LEFT(I14,1)="M",VLOOKUP(J14,GradingM!$A$2:$C$106,2,FALSE),IF(LEFT(I14,1)="F",VLOOKUP(J14,GradingF!$A$2:$C$101,2,FALSE)," "))</f>
        <v>0.8892</v>
      </c>
      <c r="L14" s="23">
        <f t="shared" si="1"/>
        <v>0.00845975</v>
      </c>
    </row>
    <row r="15" spans="1:12" ht="12.75">
      <c r="A15" s="4">
        <f t="shared" si="0"/>
        <v>162</v>
      </c>
      <c r="B15" s="21">
        <v>13</v>
      </c>
      <c r="C15" s="21">
        <v>162</v>
      </c>
      <c r="D15" s="20">
        <v>0.009641203703703704</v>
      </c>
      <c r="E15" s="21" t="str">
        <f>VLOOKUP(C15,Entries!$A$2:$D$427,2,FALSE)</f>
        <v>Charles </v>
      </c>
      <c r="F15" s="21" t="str">
        <f>VLOOKUP(C15,Entries!$A$2:$D$427,3,FALSE)</f>
        <v>Getter</v>
      </c>
      <c r="G15" s="19" t="str">
        <f>VLOOKUP(C15,Entries!$A$2:$H$427,4,FALSE)</f>
        <v>County</v>
      </c>
      <c r="H15" s="19" t="str">
        <f>VLOOKUP(C15,Entries!$A$2:$H$427,5,FALSE)</f>
        <v>Skanska</v>
      </c>
      <c r="I15" s="19" t="str">
        <f>VLOOKUP(C15,Entries!$A$2:$H$427,6,FALSE)</f>
        <v>m</v>
      </c>
      <c r="J15" s="19">
        <f>VLOOKUP(C15,Entries!$A$2:$H$427,7,FALSE)</f>
        <v>34</v>
      </c>
      <c r="K15" s="22">
        <f>IF(LEFT(I15,1)="M",VLOOKUP(J15,GradingM!$A$2:$C$106,2,FALSE),IF(LEFT(I15,1)="F",VLOOKUP(J15,GradingF!$A$2:$C$101,2,FALSE)," "))</f>
        <v>1</v>
      </c>
      <c r="L15" s="23">
        <f t="shared" si="1"/>
        <v>0.009641203703703704</v>
      </c>
    </row>
    <row r="16" spans="1:12" ht="12.75">
      <c r="A16" s="4">
        <f t="shared" si="0"/>
        <v>146</v>
      </c>
      <c r="B16" s="21">
        <v>14</v>
      </c>
      <c r="C16" s="21">
        <v>146</v>
      </c>
      <c r="D16" s="20">
        <v>0.009675925925925926</v>
      </c>
      <c r="E16" s="21" t="str">
        <f>VLOOKUP(C16,Entries!$A$2:$D$427,2,FALSE)</f>
        <v>Jon </v>
      </c>
      <c r="F16" s="21" t="str">
        <f>VLOOKUP(C16,Entries!$A$2:$D$427,3,FALSE)</f>
        <v>Mason</v>
      </c>
      <c r="G16" s="19" t="str">
        <f>VLOOKUP(C16,Entries!$A$2:$H$427,4,FALSE)</f>
        <v>guest</v>
      </c>
      <c r="H16" s="19" t="str">
        <f>VLOOKUP(C16,Entries!$A$2:$H$427,5,FALSE)</f>
        <v>OUIT Services</v>
      </c>
      <c r="I16" s="19" t="str">
        <f>VLOOKUP(C16,Entries!$A$2:$H$427,6,FALSE)</f>
        <v>m</v>
      </c>
      <c r="J16" s="19">
        <f>VLOOKUP(C16,Entries!$A$2:$H$427,7,FALSE)</f>
        <v>35</v>
      </c>
      <c r="K16" s="22">
        <f>IF(LEFT(I16,1)="M",VLOOKUP(J16,GradingM!$A$2:$C$106,2,FALSE),IF(LEFT(I16,1)="F",VLOOKUP(J16,GradingF!$A$2:$C$101,2,FALSE)," "))</f>
        <v>1</v>
      </c>
      <c r="L16" s="23">
        <f t="shared" si="1"/>
        <v>0.009675925925925926</v>
      </c>
    </row>
    <row r="17" spans="1:12" ht="12.75">
      <c r="A17" s="4">
        <f t="shared" si="0"/>
        <v>170</v>
      </c>
      <c r="B17" s="21">
        <v>15</v>
      </c>
      <c r="C17" s="21">
        <v>170</v>
      </c>
      <c r="D17" s="20">
        <v>0.009675925925925926</v>
      </c>
      <c r="E17" s="21" t="str">
        <f>VLOOKUP(C17,Entries!$A$2:$D$427,2,FALSE)</f>
        <v>Andy </v>
      </c>
      <c r="F17" s="21" t="str">
        <f>VLOOKUP(C17,Entries!$A$2:$D$427,3,FALSE)</f>
        <v>Phelps</v>
      </c>
      <c r="G17" s="19" t="str">
        <f>VLOOKUP(C17,Entries!$A$2:$H$427,4,FALSE)</f>
        <v>Guest</v>
      </c>
      <c r="H17" s="19" t="str">
        <f>VLOOKUP(C17,Entries!$A$2:$H$427,5,FALSE)</f>
        <v>Headington Roadrunners</v>
      </c>
      <c r="I17" s="19" t="str">
        <f>VLOOKUP(C17,Entries!$A$2:$H$427,6,FALSE)</f>
        <v>mv</v>
      </c>
      <c r="J17" s="19">
        <f>VLOOKUP(C17,Entries!$A$2:$H$427,7,FALSE)</f>
        <v>56</v>
      </c>
      <c r="K17" s="22">
        <f>IF(LEFT(I17,1)="M",VLOOKUP(J17,GradingM!$A$2:$C$106,2,FALSE),IF(LEFT(I17,1)="F",VLOOKUP(J17,GradingF!$A$2:$C$101,2,FALSE)," "))</f>
        <v>0.8526</v>
      </c>
      <c r="L17" s="23">
        <f t="shared" si="1"/>
        <v>0.008249694444444445</v>
      </c>
    </row>
    <row r="18" spans="1:12" ht="12.75">
      <c r="A18" s="4">
        <f t="shared" si="0"/>
        <v>17</v>
      </c>
      <c r="B18" s="21">
        <v>16</v>
      </c>
      <c r="C18" s="21">
        <v>17</v>
      </c>
      <c r="D18" s="20">
        <v>0.009756944444444445</v>
      </c>
      <c r="E18" s="21" t="str">
        <f>VLOOKUP(C18,Entries!$A$2:$D$427,2,FALSE)</f>
        <v>Owen </v>
      </c>
      <c r="F18" s="21" t="str">
        <f>VLOOKUP(C18,Entries!$A$2:$D$427,3,FALSE)</f>
        <v>Lewis</v>
      </c>
      <c r="G18" s="19" t="str">
        <f>VLOOKUP(C18,Entries!$A$2:$H$427,4,FALSE)</f>
        <v>guest</v>
      </c>
      <c r="H18" s="19" t="str">
        <f>VLOOKUP(C18,Entries!$A$2:$H$427,5,FALSE)</f>
        <v>Uni Zoology</v>
      </c>
      <c r="I18" s="19" t="str">
        <f>VLOOKUP(C18,Entries!$A$2:$H$427,6,FALSE)</f>
        <v>mv</v>
      </c>
      <c r="J18" s="19">
        <f>VLOOKUP(C18,Entries!$A$2:$H$427,7,FALSE)</f>
        <v>47</v>
      </c>
      <c r="K18" s="22">
        <f>IF(LEFT(I18,1)="M",VLOOKUP(J18,GradingM!$A$2:$C$106,2,FALSE),IF(LEFT(I18,1)="F",VLOOKUP(J18,GradingF!$A$2:$C$101,2,FALSE)," "))</f>
        <v>0.9175</v>
      </c>
      <c r="L18" s="23">
        <f t="shared" si="1"/>
        <v>0.008951996527777778</v>
      </c>
    </row>
    <row r="19" spans="1:12" ht="12.75">
      <c r="A19" s="4">
        <f t="shared" si="0"/>
        <v>143</v>
      </c>
      <c r="B19" s="21">
        <v>17</v>
      </c>
      <c r="C19" s="21">
        <v>143</v>
      </c>
      <c r="D19" s="20">
        <v>0.009791666666666666</v>
      </c>
      <c r="E19" s="21" t="str">
        <f>VLOOKUP(C19,Entries!$A$2:$D$427,2,FALSE)</f>
        <v>Xavier </v>
      </c>
      <c r="F19" s="21" t="str">
        <f>VLOOKUP(C19,Entries!$A$2:$D$427,3,FALSE)</f>
        <v>Laurent</v>
      </c>
      <c r="G19" s="19" t="str">
        <f>VLOOKUP(C19,Entries!$A$2:$H$427,4,FALSE)</f>
        <v>guest</v>
      </c>
      <c r="H19" s="19" t="str">
        <f>VLOOKUP(C19,Entries!$A$2:$H$427,5,FALSE)</f>
        <v>OUIT Services</v>
      </c>
      <c r="I19" s="19" t="str">
        <f>VLOOKUP(C19,Entries!$A$2:$H$427,6,FALSE)</f>
        <v>mv</v>
      </c>
      <c r="J19" s="19">
        <f>VLOOKUP(C19,Entries!$A$2:$H$427,7,FALSE)</f>
        <v>47</v>
      </c>
      <c r="K19" s="22">
        <f>IF(LEFT(I19,1)="M",VLOOKUP(J19,GradingM!$A$2:$C$106,2,FALSE),IF(LEFT(I19,1)="F",VLOOKUP(J19,GradingF!$A$2:$C$101,2,FALSE)," "))</f>
        <v>0.9175</v>
      </c>
      <c r="L19" s="23">
        <f t="shared" si="1"/>
        <v>0.008983854166666666</v>
      </c>
    </row>
    <row r="20" spans="1:12" ht="12.75">
      <c r="A20" s="4">
        <f t="shared" si="0"/>
        <v>58</v>
      </c>
      <c r="B20" s="21">
        <v>18</v>
      </c>
      <c r="C20" s="21">
        <v>58</v>
      </c>
      <c r="D20" s="20">
        <v>0.009814814814814814</v>
      </c>
      <c r="E20" s="21" t="str">
        <f>VLOOKUP(C20,Entries!$A$2:$D$427,2,FALSE)</f>
        <v>Craig</v>
      </c>
      <c r="F20" s="21" t="str">
        <f>VLOOKUP(C20,Entries!$A$2:$D$427,3,FALSE)</f>
        <v>Rossington</v>
      </c>
      <c r="G20" s="19" t="str">
        <f>VLOOKUP(C20,Entries!$A$2:$H$427,4,FALSE)</f>
        <v>County</v>
      </c>
      <c r="H20" s="19" t="str">
        <f>VLOOKUP(C20,Entries!$A$2:$H$427,5,FALSE)</f>
        <v>Cherwell &amp; West</v>
      </c>
      <c r="I20" s="19" t="str">
        <f>VLOOKUP(C20,Entries!$A$2:$H$427,6,FALSE)</f>
        <v>mv</v>
      </c>
      <c r="J20" s="19">
        <f>VLOOKUP(C20,Entries!$A$2:$H$427,7,FALSE)</f>
        <v>45</v>
      </c>
      <c r="K20" s="22">
        <f>IF(LEFT(I20,1)="M",VLOOKUP(J20,GradingM!$A$2:$C$106,2,FALSE),IF(LEFT(I20,1)="F",VLOOKUP(J20,GradingF!$A$2:$C$101,2,FALSE)," "))</f>
        <v>0.9316</v>
      </c>
      <c r="L20" s="23">
        <f t="shared" si="1"/>
        <v>0.009143481481481482</v>
      </c>
    </row>
    <row r="21" spans="1:12" ht="12.75">
      <c r="A21" s="4">
        <f t="shared" si="0"/>
        <v>27</v>
      </c>
      <c r="B21" s="21">
        <v>19</v>
      </c>
      <c r="C21" s="21">
        <v>27</v>
      </c>
      <c r="D21" s="20">
        <v>0.009953703703703704</v>
      </c>
      <c r="E21" s="21" t="str">
        <f>VLOOKUP(C21,Entries!$A$2:$D$427,2,FALSE)</f>
        <v>Christian</v>
      </c>
      <c r="F21" s="21" t="str">
        <f>VLOOKUP(C21,Entries!$A$2:$D$427,3,FALSE)</f>
        <v>Mauz</v>
      </c>
      <c r="G21" s="19" t="str">
        <f>VLOOKUP(C21,Entries!$A$2:$H$427,4,FALSE)</f>
        <v>County</v>
      </c>
      <c r="H21" s="19" t="str">
        <f>VLOOKUP(C21,Entries!$A$2:$H$427,5,FALSE)</f>
        <v>Traffic &amp; Road Safety</v>
      </c>
      <c r="I21" s="19" t="str">
        <f>VLOOKUP(C21,Entries!$A$2:$H$427,6,FALSE)</f>
        <v>mv</v>
      </c>
      <c r="J21" s="19">
        <f>VLOOKUP(C21,Entries!$A$2:$H$427,7,FALSE)</f>
        <v>40</v>
      </c>
      <c r="K21" s="22">
        <f>IF(LEFT(I21,1)="M",VLOOKUP(J21,GradingM!$A$2:$C$106,2,FALSE),IF(LEFT(I21,1)="F",VLOOKUP(J21,GradingF!$A$2:$C$101,2,FALSE)," "))</f>
        <v>0.9691</v>
      </c>
      <c r="L21" s="23">
        <f t="shared" si="1"/>
        <v>0.009646134259259259</v>
      </c>
    </row>
    <row r="22" spans="1:12" ht="12.75">
      <c r="A22" s="4">
        <f t="shared" si="0"/>
        <v>168</v>
      </c>
      <c r="B22" s="21">
        <v>20</v>
      </c>
      <c r="C22" s="21">
        <v>168</v>
      </c>
      <c r="D22" s="20">
        <v>0.009976851851851853</v>
      </c>
      <c r="E22" s="21" t="str">
        <f>VLOOKUP(C22,Entries!$A$2:$D$427,2,FALSE)</f>
        <v>Edmund</v>
      </c>
      <c r="F22" s="21" t="str">
        <f>VLOOKUP(C22,Entries!$A$2:$D$427,3,FALSE)</f>
        <v>Newey</v>
      </c>
      <c r="G22" s="19" t="str">
        <f>VLOOKUP(C22,Entries!$A$2:$H$427,4,FALSE)</f>
        <v>Guest</v>
      </c>
      <c r="H22" s="19" t="str">
        <f>VLOOKUP(C22,Entries!$A$2:$H$427,5,FALSE)</f>
        <v>Christ Church</v>
      </c>
      <c r="I22" s="19" t="str">
        <f>VLOOKUP(C22,Entries!$A$2:$H$427,6,FALSE)</f>
        <v>m</v>
      </c>
      <c r="J22" s="19">
        <f>VLOOKUP(C22,Entries!$A$2:$H$427,7,FALSE)</f>
        <v>48</v>
      </c>
      <c r="K22" s="22">
        <f>IF(LEFT(I22,1)="M",VLOOKUP(J22,GradingM!$A$2:$C$106,2,FALSE),IF(LEFT(I22,1)="F",VLOOKUP(J22,GradingF!$A$2:$C$101,2,FALSE)," "))</f>
        <v>0.9105</v>
      </c>
      <c r="L22" s="23">
        <f t="shared" si="1"/>
        <v>0.009083923611111112</v>
      </c>
    </row>
    <row r="23" spans="1:12" ht="12.75">
      <c r="A23" s="4">
        <f t="shared" si="0"/>
        <v>174</v>
      </c>
      <c r="B23" s="21">
        <v>21</v>
      </c>
      <c r="C23" s="21">
        <v>174</v>
      </c>
      <c r="D23" s="20">
        <v>0.01</v>
      </c>
      <c r="E23" s="21" t="str">
        <f>VLOOKUP(C23,Entries!$A$2:$D$427,2,FALSE)</f>
        <v>Saeed</v>
      </c>
      <c r="F23" s="21" t="str">
        <f>VLOOKUP(C23,Entries!$A$2:$D$427,3,FALSE)</f>
        <v>Khan</v>
      </c>
      <c r="G23" s="19" t="str">
        <f>VLOOKUP(C23,Entries!$A$2:$H$427,4,FALSE)</f>
        <v>Guest</v>
      </c>
      <c r="H23" s="19" t="str">
        <f>VLOOKUP(C23,Entries!$A$2:$H$427,5,FALSE)</f>
        <v>Headington Roadrunners</v>
      </c>
      <c r="I23" s="19" t="str">
        <f>VLOOKUP(C23,Entries!$A$2:$H$427,6,FALSE)</f>
        <v>mv</v>
      </c>
      <c r="J23" s="19">
        <f>VLOOKUP(C23,Entries!$A$2:$H$427,7,FALSE)</f>
        <v>50</v>
      </c>
      <c r="K23" s="22">
        <f>IF(LEFT(I23,1)="M",VLOOKUP(J23,GradingM!$A$2:$C$106,2,FALSE),IF(LEFT(I23,1)="F",VLOOKUP(J23,GradingF!$A$2:$C$101,2,FALSE)," "))</f>
        <v>0.8964</v>
      </c>
      <c r="L23" s="23">
        <f t="shared" si="1"/>
        <v>0.008964</v>
      </c>
    </row>
    <row r="24" spans="1:12" ht="12.75">
      <c r="A24" s="4">
        <f t="shared" si="0"/>
        <v>60</v>
      </c>
      <c r="B24" s="21">
        <v>22</v>
      </c>
      <c r="C24" s="21">
        <v>60</v>
      </c>
      <c r="D24" s="20">
        <v>0.010081018518518519</v>
      </c>
      <c r="E24" s="21" t="str">
        <f>VLOOKUP(C24,Entries!$A$2:$D$427,2,FALSE)</f>
        <v>Tim</v>
      </c>
      <c r="F24" s="21" t="str">
        <f>VLOOKUP(C24,Entries!$A$2:$D$427,3,FALSE)</f>
        <v>Hughes</v>
      </c>
      <c r="G24" s="19" t="str">
        <f>VLOOKUP(C24,Entries!$A$2:$H$427,4,FALSE)</f>
        <v>guest</v>
      </c>
      <c r="H24" s="19" t="str">
        <f>VLOOKUP(C24,Entries!$A$2:$H$427,5,FALSE)</f>
        <v>White Horse Harriers</v>
      </c>
      <c r="I24" s="19" t="str">
        <f>VLOOKUP(C24,Entries!$A$2:$H$427,6,FALSE)</f>
        <v>mv</v>
      </c>
      <c r="J24" s="19">
        <f>VLOOKUP(C24,Entries!$A$2:$H$427,7,FALSE)</f>
        <v>66</v>
      </c>
      <c r="K24" s="22">
        <f>IF(LEFT(I24,1)="M",VLOOKUP(J24,GradingM!$A$2:$C$106,2,FALSE),IF(LEFT(I24,1)="F",VLOOKUP(J24,GradingF!$A$2:$C$101,2,FALSE)," "))</f>
        <v>0.7735</v>
      </c>
      <c r="L24" s="23">
        <f t="shared" si="1"/>
        <v>0.007797667824074074</v>
      </c>
    </row>
    <row r="25" spans="1:12" ht="12.75">
      <c r="A25" s="4">
        <f t="shared" si="0"/>
        <v>68</v>
      </c>
      <c r="B25" s="21">
        <v>23</v>
      </c>
      <c r="C25" s="21">
        <v>68</v>
      </c>
      <c r="D25" s="20">
        <v>0.010138888888888888</v>
      </c>
      <c r="E25" s="21" t="str">
        <f>VLOOKUP(C25,Entries!$A$2:$D$427,2,FALSE)</f>
        <v>Adrian</v>
      </c>
      <c r="F25" s="21" t="str">
        <f>VLOOKUP(C25,Entries!$A$2:$D$427,3,FALSE)</f>
        <v>Omeara</v>
      </c>
      <c r="G25" s="19" t="str">
        <f>VLOOKUP(C25,Entries!$A$2:$H$427,4,FALSE)</f>
        <v>Guest</v>
      </c>
      <c r="H25" s="19" t="str">
        <f>VLOOKUP(C25,Entries!$A$2:$H$427,5,FALSE)</f>
        <v>Oxford University Press</v>
      </c>
      <c r="I25" s="19" t="str">
        <f>VLOOKUP(C25,Entries!$A$2:$H$427,6,FALSE)</f>
        <v>mv</v>
      </c>
      <c r="J25" s="19">
        <f>VLOOKUP(C25,Entries!$A$2:$H$427,7,FALSE)</f>
        <v>44</v>
      </c>
      <c r="K25" s="22">
        <f>IF(LEFT(I25,1)="M",VLOOKUP(J25,GradingM!$A$2:$C$106,2,FALSE),IF(LEFT(I25,1)="F",VLOOKUP(J25,GradingF!$A$2:$C$101,2,FALSE)," "))</f>
        <v>0.9385</v>
      </c>
      <c r="L25" s="23">
        <f t="shared" si="1"/>
        <v>0.009515347222222222</v>
      </c>
    </row>
    <row r="26" spans="1:12" ht="12.75">
      <c r="A26" s="4">
        <f t="shared" si="0"/>
        <v>31</v>
      </c>
      <c r="B26" s="21">
        <v>24</v>
      </c>
      <c r="C26" s="21">
        <v>31</v>
      </c>
      <c r="D26" s="20">
        <v>0.01017361111111111</v>
      </c>
      <c r="E26" s="21" t="str">
        <f>VLOOKUP(C26,Entries!$A$2:$D$427,2,FALSE)</f>
        <v>Richard</v>
      </c>
      <c r="F26" s="21" t="str">
        <f>VLOOKUP(C26,Entries!$A$2:$D$427,3,FALSE)</f>
        <v>Kuziara</v>
      </c>
      <c r="G26" s="19" t="str">
        <f>VLOOKUP(C26,Entries!$A$2:$H$427,4,FALSE)</f>
        <v>County</v>
      </c>
      <c r="H26" s="19" t="str">
        <f>VLOOKUP(C26,Entries!$A$2:$H$427,5,FALSE)</f>
        <v>Public Health</v>
      </c>
      <c r="I26" s="19" t="str">
        <f>VLOOKUP(C26,Entries!$A$2:$H$427,6,FALSE)</f>
        <v>mv</v>
      </c>
      <c r="J26" s="19">
        <f>VLOOKUP(C26,Entries!$A$2:$H$427,7,FALSE)</f>
        <v>45</v>
      </c>
      <c r="K26" s="22">
        <f>IF(LEFT(I26,1)="M",VLOOKUP(J26,GradingM!$A$2:$C$106,2,FALSE),IF(LEFT(I26,1)="F",VLOOKUP(J26,GradingF!$A$2:$C$101,2,FALSE)," "))</f>
        <v>0.9316</v>
      </c>
      <c r="L26" s="23">
        <f t="shared" si="1"/>
        <v>0.00947773611111111</v>
      </c>
    </row>
    <row r="27" spans="1:12" ht="12.75">
      <c r="A27" s="4">
        <f t="shared" si="0"/>
        <v>138</v>
      </c>
      <c r="B27" s="21">
        <v>25</v>
      </c>
      <c r="C27" s="21">
        <v>138</v>
      </c>
      <c r="D27" s="20">
        <v>0.01019675925925926</v>
      </c>
      <c r="E27" s="21" t="str">
        <f>VLOOKUP(C27,Entries!$A$2:$D$427,2,FALSE)</f>
        <v>Ben </v>
      </c>
      <c r="F27" s="21" t="str">
        <f>VLOOKUP(C27,Entries!$A$2:$D$427,3,FALSE)</f>
        <v>Bishop</v>
      </c>
      <c r="G27" s="19" t="str">
        <f>VLOOKUP(C27,Entries!$A$2:$H$427,4,FALSE)</f>
        <v>County</v>
      </c>
      <c r="H27" s="19" t="str">
        <f>VLOOKUP(C27,Entries!$A$2:$H$427,5,FALSE)</f>
        <v>Fire &amp; Rescue</v>
      </c>
      <c r="I27" s="19" t="str">
        <f>VLOOKUP(C27,Entries!$A$2:$H$427,6,FALSE)</f>
        <v>m</v>
      </c>
      <c r="J27" s="19">
        <f>VLOOKUP(C27,Entries!$A$2:$H$427,7,FALSE)</f>
        <v>41</v>
      </c>
      <c r="K27" s="22">
        <f>IF(LEFT(I27,1)="M",VLOOKUP(J27,GradingM!$A$2:$C$106,2,FALSE),IF(LEFT(I27,1)="F",VLOOKUP(J27,GradingF!$A$2:$C$101,2,FALSE)," "))</f>
        <v>0.9592</v>
      </c>
      <c r="L27" s="23">
        <f t="shared" si="1"/>
        <v>0.009780731481481482</v>
      </c>
    </row>
    <row r="28" spans="1:12" ht="12.75">
      <c r="A28" s="4">
        <f t="shared" si="0"/>
        <v>66</v>
      </c>
      <c r="B28" s="21">
        <v>26</v>
      </c>
      <c r="C28" s="21">
        <v>66</v>
      </c>
      <c r="D28" s="20">
        <v>0.010243055555555556</v>
      </c>
      <c r="E28" s="21" t="str">
        <f>VLOOKUP(C28,Entries!$A$2:$D$427,2,FALSE)</f>
        <v>Andrew</v>
      </c>
      <c r="F28" s="21" t="str">
        <f>VLOOKUP(C28,Entries!$A$2:$D$427,3,FALSE)</f>
        <v>Sandland</v>
      </c>
      <c r="G28" s="19" t="str">
        <f>VLOOKUP(C28,Entries!$A$2:$H$427,4,FALSE)</f>
        <v>Guest</v>
      </c>
      <c r="H28" s="19" t="str">
        <f>VLOOKUP(C28,Entries!$A$2:$H$427,5,FALSE)</f>
        <v>Oxford University Press</v>
      </c>
      <c r="I28" s="19" t="str">
        <f>VLOOKUP(C28,Entries!$A$2:$H$427,6,FALSE)</f>
        <v>mv</v>
      </c>
      <c r="J28" s="19">
        <f>VLOOKUP(C28,Entries!$A$2:$H$427,7,FALSE)</f>
        <v>40</v>
      </c>
      <c r="K28" s="22">
        <f>IF(LEFT(I28,1)="M",VLOOKUP(J28,GradingM!$A$2:$C$106,2,FALSE),IF(LEFT(I28,1)="F",VLOOKUP(J28,GradingF!$A$2:$C$101,2,FALSE)," "))</f>
        <v>0.9691</v>
      </c>
      <c r="L28" s="23">
        <f t="shared" si="1"/>
        <v>0.009926545138888888</v>
      </c>
    </row>
    <row r="29" spans="1:12" ht="12.75">
      <c r="A29" s="4">
        <f t="shared" si="0"/>
        <v>56</v>
      </c>
      <c r="B29" s="21">
        <v>27</v>
      </c>
      <c r="C29" s="21">
        <v>56</v>
      </c>
      <c r="D29" s="20">
        <v>0.010266203703703703</v>
      </c>
      <c r="E29" s="21" t="str">
        <f>VLOOKUP(C29,Entries!$A$2:$D$427,2,FALSE)</f>
        <v>Stewart </v>
      </c>
      <c r="F29" s="21" t="str">
        <f>VLOOKUP(C29,Entries!$A$2:$D$427,3,FALSE)</f>
        <v>Thorp</v>
      </c>
      <c r="G29" s="19" t="str">
        <f>VLOOKUP(C29,Entries!$A$2:$H$427,4,FALSE)</f>
        <v>guest</v>
      </c>
      <c r="H29" s="19" t="str">
        <f>VLOOKUP(C29,Entries!$A$2:$H$427,5,FALSE)</f>
        <v>Oxford City AC</v>
      </c>
      <c r="I29" s="19" t="str">
        <f>VLOOKUP(C29,Entries!$A$2:$H$427,6,FALSE)</f>
        <v>mv</v>
      </c>
      <c r="J29" s="19">
        <f>VLOOKUP(C29,Entries!$A$2:$H$427,7,FALSE)</f>
        <v>67</v>
      </c>
      <c r="K29" s="22">
        <f>IF(LEFT(I29,1)="M",VLOOKUP(J29,GradingM!$A$2:$C$106,2,FALSE),IF(LEFT(I29,1)="F",VLOOKUP(J29,GradingF!$A$2:$C$101,2,FALSE)," "))</f>
        <v>0.7655</v>
      </c>
      <c r="L29" s="23">
        <f t="shared" si="1"/>
        <v>0.007858778935185185</v>
      </c>
    </row>
    <row r="30" spans="1:12" ht="12.75">
      <c r="A30" s="4">
        <f t="shared" si="0"/>
        <v>145</v>
      </c>
      <c r="B30" s="21">
        <v>28</v>
      </c>
      <c r="C30" s="21">
        <v>145</v>
      </c>
      <c r="D30" s="20">
        <v>0.010289351851851852</v>
      </c>
      <c r="E30" s="21" t="str">
        <f>VLOOKUP(C30,Entries!$A$2:$D$427,2,FALSE)</f>
        <v>Andrew </v>
      </c>
      <c r="F30" s="21" t="str">
        <f>VLOOKUP(C30,Entries!$A$2:$D$427,3,FALSE)</f>
        <v>Goff</v>
      </c>
      <c r="G30" s="19" t="str">
        <f>VLOOKUP(C30,Entries!$A$2:$H$427,4,FALSE)</f>
        <v>guest</v>
      </c>
      <c r="H30" s="19" t="str">
        <f>VLOOKUP(C30,Entries!$A$2:$H$427,5,FALSE)</f>
        <v>OUIT Services</v>
      </c>
      <c r="I30" s="19" t="str">
        <f>VLOOKUP(C30,Entries!$A$2:$H$427,6,FALSE)</f>
        <v>mv</v>
      </c>
      <c r="J30" s="19">
        <f>VLOOKUP(C30,Entries!$A$2:$H$427,7,FALSE)</f>
        <v>47</v>
      </c>
      <c r="K30" s="22">
        <f>IF(LEFT(I30,1)="M",VLOOKUP(J30,GradingM!$A$2:$C$106,2,FALSE),IF(LEFT(I30,1)="F",VLOOKUP(J30,GradingF!$A$2:$C$101,2,FALSE)," "))</f>
        <v>0.9175</v>
      </c>
      <c r="L30" s="23">
        <f t="shared" si="1"/>
        <v>0.009440480324074074</v>
      </c>
    </row>
    <row r="31" spans="1:12" ht="12.75">
      <c r="A31" s="4">
        <f t="shared" si="0"/>
        <v>124</v>
      </c>
      <c r="B31" s="21">
        <v>29</v>
      </c>
      <c r="C31" s="21">
        <v>124</v>
      </c>
      <c r="D31" s="20">
        <v>0.010335648148148148</v>
      </c>
      <c r="E31" s="21" t="str">
        <f>VLOOKUP(C31,Entries!$A$2:$D$427,2,FALSE)</f>
        <v>Phil </v>
      </c>
      <c r="F31" s="21" t="str">
        <f>VLOOKUP(C31,Entries!$A$2:$D$427,3,FALSE)</f>
        <v>Burroughs</v>
      </c>
      <c r="G31" s="19" t="str">
        <f>VLOOKUP(C31,Entries!$A$2:$H$427,4,FALSE)</f>
        <v>City</v>
      </c>
      <c r="H31" s="19" t="str">
        <f>VLOOKUP(C31,Entries!$A$2:$H$427,5,FALSE)</f>
        <v>Environmental Sustainability</v>
      </c>
      <c r="I31" s="19" t="str">
        <f>VLOOKUP(C31,Entries!$A$2:$H$427,6,FALSE)</f>
        <v>m</v>
      </c>
      <c r="J31" s="19">
        <f>VLOOKUP(C31,Entries!$A$2:$H$427,7,FALSE)</f>
        <v>31</v>
      </c>
      <c r="K31" s="22">
        <f>IF(LEFT(I31,1)="M",VLOOKUP(J31,GradingM!$A$2:$C$106,2,FALSE),IF(LEFT(I31,1)="F",VLOOKUP(J31,GradingF!$A$2:$C$101,2,FALSE)," "))</f>
        <v>1</v>
      </c>
      <c r="L31" s="23">
        <f t="shared" si="1"/>
        <v>0.010335648148148148</v>
      </c>
    </row>
    <row r="32" spans="1:12" ht="12.75">
      <c r="A32" s="4">
        <f t="shared" si="0"/>
        <v>134</v>
      </c>
      <c r="B32" s="21">
        <v>30</v>
      </c>
      <c r="C32" s="21">
        <v>134</v>
      </c>
      <c r="D32" s="20">
        <v>0.010393518518518519</v>
      </c>
      <c r="E32" s="21" t="str">
        <f>VLOOKUP(C32,Entries!$A$2:$D$427,2,FALSE)</f>
        <v>Carl</v>
      </c>
      <c r="F32" s="21" t="str">
        <f>VLOOKUP(C32,Entries!$A$2:$D$427,3,FALSE)</f>
        <v>Gregory</v>
      </c>
      <c r="G32" s="19" t="str">
        <f>VLOOKUP(C32,Entries!$A$2:$H$427,4,FALSE)</f>
        <v>County</v>
      </c>
      <c r="H32" s="19" t="str">
        <f>VLOOKUP(C32,Entries!$A$2:$H$427,5,FALSE)</f>
        <v>Santa's Assets</v>
      </c>
      <c r="I32" s="19" t="str">
        <f>VLOOKUP(C32,Entries!$A$2:$H$427,6,FALSE)</f>
        <v>m</v>
      </c>
      <c r="J32" s="19">
        <f>VLOOKUP(C32,Entries!$A$2:$H$427,7,FALSE)</f>
        <v>20</v>
      </c>
      <c r="K32" s="22">
        <f>IF(LEFT(I32,1)="M",VLOOKUP(J32,GradingM!$A$2:$C$106,2,FALSE),IF(LEFT(I32,1)="F",VLOOKUP(J32,GradingF!$A$2:$C$101,2,FALSE)," "))</f>
        <v>1</v>
      </c>
      <c r="L32" s="23">
        <f t="shared" si="1"/>
        <v>0.010393518518518519</v>
      </c>
    </row>
    <row r="33" spans="1:12" ht="12.75">
      <c r="A33" s="4">
        <f t="shared" si="0"/>
        <v>150</v>
      </c>
      <c r="B33" s="21">
        <v>31</v>
      </c>
      <c r="C33" s="21">
        <v>150</v>
      </c>
      <c r="D33" s="20">
        <v>0.010405092592592593</v>
      </c>
      <c r="E33" s="21" t="str">
        <f>VLOOKUP(C33,Entries!$A$2:$D$427,2,FALSE)</f>
        <v>Marcin</v>
      </c>
      <c r="F33" s="21" t="str">
        <f>VLOOKUP(C33,Entries!$A$2:$D$427,3,FALSE)</f>
        <v>Wierczorek</v>
      </c>
      <c r="G33" s="19" t="str">
        <f>VLOOKUP(C33,Entries!$A$2:$H$427,4,FALSE)</f>
        <v>guest</v>
      </c>
      <c r="H33" s="19" t="str">
        <f>VLOOKUP(C33,Entries!$A$2:$H$427,5,FALSE)</f>
        <v>OUIT Services</v>
      </c>
      <c r="I33" s="19" t="str">
        <f>VLOOKUP(C33,Entries!$A$2:$H$427,6,FALSE)</f>
        <v>mv</v>
      </c>
      <c r="J33" s="19">
        <f>VLOOKUP(C33,Entries!$A$2:$H$427,7,FALSE)</f>
        <v>40</v>
      </c>
      <c r="K33" s="22">
        <f>IF(LEFT(I33,1)="M",VLOOKUP(J33,GradingM!$A$2:$C$106,2,FALSE),IF(LEFT(I33,1)="F",VLOOKUP(J33,GradingF!$A$2:$C$101,2,FALSE)," "))</f>
        <v>0.9691</v>
      </c>
      <c r="L33" s="23">
        <f t="shared" si="1"/>
        <v>0.01008357523148148</v>
      </c>
    </row>
    <row r="34" spans="1:12" ht="12.75">
      <c r="A34" s="4">
        <f t="shared" si="0"/>
        <v>28</v>
      </c>
      <c r="B34" s="21">
        <v>32</v>
      </c>
      <c r="C34" s="21">
        <v>28</v>
      </c>
      <c r="D34" s="20">
        <v>0.01042824074074074</v>
      </c>
      <c r="E34" s="21" t="str">
        <f>VLOOKUP(C34,Entries!$A$2:$D$427,2,FALSE)</f>
        <v>Kim</v>
      </c>
      <c r="F34" s="21" t="str">
        <f>VLOOKUP(C34,Entries!$A$2:$D$427,3,FALSE)</f>
        <v>Sutherland</v>
      </c>
      <c r="G34" s="19" t="str">
        <f>VLOOKUP(C34,Entries!$A$2:$H$427,4,FALSE)</f>
        <v>County</v>
      </c>
      <c r="H34" s="19" t="str">
        <f>VLOOKUP(C34,Entries!$A$2:$H$427,5,FALSE)</f>
        <v>Cherwell &amp; West Locality Team</v>
      </c>
      <c r="I34" s="19" t="str">
        <f>VLOOKUP(C34,Entries!$A$2:$H$427,6,FALSE)</f>
        <v>f</v>
      </c>
      <c r="J34" s="19">
        <f>VLOOKUP(C34,Entries!$A$2:$H$427,7,FALSE)</f>
        <v>25</v>
      </c>
      <c r="K34" s="22">
        <f>IF(LEFT(I34,1)="M",VLOOKUP(J34,GradingM!$A$2:$C$106,2,FALSE),IF(LEFT(I34,1)="F",VLOOKUP(J34,GradingF!$A$2:$C$101,2,FALSE)," "))</f>
        <v>1</v>
      </c>
      <c r="L34" s="23">
        <f t="shared" si="1"/>
        <v>0.01042824074074074</v>
      </c>
    </row>
    <row r="35" spans="1:12" ht="12.75">
      <c r="A35" s="4">
        <f t="shared" si="0"/>
        <v>136</v>
      </c>
      <c r="B35" s="21">
        <v>33</v>
      </c>
      <c r="C35" s="21">
        <v>136</v>
      </c>
      <c r="D35" s="20">
        <v>0.01045138888888889</v>
      </c>
      <c r="E35" s="21" t="str">
        <f>VLOOKUP(C35,Entries!$A$2:$D$427,2,FALSE)</f>
        <v>Annabelle</v>
      </c>
      <c r="F35" s="21" t="str">
        <f>VLOOKUP(C35,Entries!$A$2:$D$427,3,FALSE)</f>
        <v>Davis</v>
      </c>
      <c r="G35" s="19" t="str">
        <f>VLOOKUP(C35,Entries!$A$2:$H$427,4,FALSE)</f>
        <v>County</v>
      </c>
      <c r="H35" s="19" t="str">
        <f>VLOOKUP(C35,Entries!$A$2:$H$427,5,FALSE)</f>
        <v>Commissioning, Business Planning &amp; Admin</v>
      </c>
      <c r="I35" s="19" t="str">
        <f>VLOOKUP(C35,Entries!$A$2:$H$427,6,FALSE)</f>
        <v>f</v>
      </c>
      <c r="J35" s="19">
        <f>VLOOKUP(C35,Entries!$A$2:$H$427,7,FALSE)</f>
        <v>29</v>
      </c>
      <c r="K35" s="22">
        <f>IF(LEFT(I35,1)="M",VLOOKUP(J35,GradingM!$A$2:$C$106,2,FALSE),IF(LEFT(I35,1)="F",VLOOKUP(J35,GradingF!$A$2:$C$101,2,FALSE)," "))</f>
        <v>1</v>
      </c>
      <c r="L35" s="23">
        <f aca="true" t="shared" si="2" ref="L35:L66">IF(ISNUMBER(D35*K35),D35*K35," ")</f>
        <v>0.01045138888888889</v>
      </c>
    </row>
    <row r="36" spans="1:12" ht="12.75">
      <c r="A36" s="4">
        <f t="shared" si="0"/>
        <v>8</v>
      </c>
      <c r="B36" s="21">
        <v>34</v>
      </c>
      <c r="C36" s="21">
        <v>8</v>
      </c>
      <c r="D36" s="20">
        <v>0.01050925925925926</v>
      </c>
      <c r="E36" s="21" t="str">
        <f>VLOOKUP(C36,Entries!$A$2:$D$427,2,FALSE)</f>
        <v>Robert </v>
      </c>
      <c r="F36" s="21" t="str">
        <f>VLOOKUP(C36,Entries!$A$2:$D$427,3,FALSE)</f>
        <v>MacDougall</v>
      </c>
      <c r="G36" s="19" t="str">
        <f>VLOOKUP(C36,Entries!$A$2:$H$427,4,FALSE)</f>
        <v>County</v>
      </c>
      <c r="H36" s="19" t="str">
        <f>VLOOKUP(C36,Entries!$A$2:$H$427,5,FALSE)</f>
        <v>Fire Service</v>
      </c>
      <c r="I36" s="19" t="str">
        <f>VLOOKUP(C36,Entries!$A$2:$H$427,6,FALSE)</f>
        <v>mv</v>
      </c>
      <c r="J36" s="19">
        <f>VLOOKUP(C36,Entries!$A$2:$H$427,7,FALSE)</f>
        <v>45</v>
      </c>
      <c r="K36" s="22">
        <f>IF(LEFT(I36,1)="M",VLOOKUP(J36,GradingM!$A$2:$C$106,2,FALSE),IF(LEFT(I36,1)="F",VLOOKUP(J36,GradingF!$A$2:$C$101,2,FALSE)," "))</f>
        <v>0.9316</v>
      </c>
      <c r="L36" s="23">
        <f t="shared" si="2"/>
        <v>0.009790425925925926</v>
      </c>
    </row>
    <row r="37" spans="1:12" ht="12.75">
      <c r="A37" s="4">
        <f t="shared" si="0"/>
        <v>1</v>
      </c>
      <c r="B37" s="21">
        <v>35</v>
      </c>
      <c r="C37" s="21">
        <v>1</v>
      </c>
      <c r="D37" s="20">
        <v>0.010625</v>
      </c>
      <c r="E37" s="21" t="str">
        <f>VLOOKUP(C37,Entries!$A$2:$D$427,2,FALSE)</f>
        <v>Andy </v>
      </c>
      <c r="F37" s="21" t="str">
        <f>VLOOKUP(C37,Entries!$A$2:$D$427,3,FALSE)</f>
        <v>Battye</v>
      </c>
      <c r="G37" s="19" t="str">
        <f>VLOOKUP(C37,Entries!$A$2:$H$427,4,FALSE)</f>
        <v>guest</v>
      </c>
      <c r="H37" s="19" t="str">
        <f>VLOOKUP(C37,Entries!$A$2:$H$427,5,FALSE)</f>
        <v>Woodstock Harriers</v>
      </c>
      <c r="I37" s="19" t="str">
        <f>VLOOKUP(C37,Entries!$A$2:$H$427,6,FALSE)</f>
        <v>mv</v>
      </c>
      <c r="J37" s="19">
        <f>VLOOKUP(C37,Entries!$A$2:$H$427,7,FALSE)</f>
        <v>64</v>
      </c>
      <c r="K37" s="22">
        <f>IF(LEFT(I37,1)="M",VLOOKUP(J37,GradingM!$A$2:$C$106,2,FALSE),IF(LEFT(I37,1)="F",VLOOKUP(J37,GradingF!$A$2:$C$101,2,FALSE)," "))</f>
        <v>0.7902</v>
      </c>
      <c r="L37" s="23">
        <f t="shared" si="2"/>
        <v>0.008395875</v>
      </c>
    </row>
    <row r="38" spans="1:12" ht="12.75">
      <c r="A38" s="4">
        <f t="shared" si="0"/>
        <v>75</v>
      </c>
      <c r="B38" s="21">
        <v>36</v>
      </c>
      <c r="C38" s="21">
        <v>75</v>
      </c>
      <c r="D38" s="20">
        <v>0.010671296296296297</v>
      </c>
      <c r="E38" s="21" t="str">
        <f>VLOOKUP(C38,Entries!$A$2:$D$427,2,FALSE)</f>
        <v>Nick</v>
      </c>
      <c r="F38" s="21" t="str">
        <f>VLOOKUP(C38,Entries!$A$2:$D$427,3,FALSE)</f>
        <v>Sheard</v>
      </c>
      <c r="G38" s="19" t="str">
        <f>VLOOKUP(C38,Entries!$A$2:$H$427,4,FALSE)</f>
        <v>Guest</v>
      </c>
      <c r="H38" s="19" t="str">
        <f>VLOOKUP(C38,Entries!$A$2:$H$427,5,FALSE)</f>
        <v>Oxford University Press</v>
      </c>
      <c r="I38" s="19" t="str">
        <f>VLOOKUP(C38,Entries!$A$2:$H$427,6,FALSE)</f>
        <v>mv</v>
      </c>
      <c r="J38" s="19">
        <f>VLOOKUP(C38,Entries!$A$2:$H$427,7,FALSE)</f>
        <v>50</v>
      </c>
      <c r="K38" s="22">
        <f>IF(LEFT(I38,1)="M",VLOOKUP(J38,GradingM!$A$2:$C$106,2,FALSE),IF(LEFT(I38,1)="F",VLOOKUP(J38,GradingF!$A$2:$C$101,2,FALSE)," "))</f>
        <v>0.8964</v>
      </c>
      <c r="L38" s="23">
        <f t="shared" si="2"/>
        <v>0.00956575</v>
      </c>
    </row>
    <row r="39" spans="1:12" ht="12.75">
      <c r="A39" s="4">
        <f t="shared" si="0"/>
        <v>24</v>
      </c>
      <c r="B39" s="21">
        <v>37</v>
      </c>
      <c r="C39" s="21">
        <v>24</v>
      </c>
      <c r="D39" s="20">
        <v>0.010752314814814814</v>
      </c>
      <c r="E39" s="21" t="str">
        <f>VLOOKUP(C39,Entries!$A$2:$D$427,2,FALSE)</f>
        <v>John</v>
      </c>
      <c r="F39" s="21" t="str">
        <f>VLOOKUP(C39,Entries!$A$2:$D$427,3,FALSE)</f>
        <v>Exley</v>
      </c>
      <c r="G39" s="19" t="str">
        <f>VLOOKUP(C39,Entries!$A$2:$H$427,4,FALSE)</f>
        <v>County</v>
      </c>
      <c r="H39" s="19" t="str">
        <f>VLOOKUP(C39,Entries!$A$2:$H$427,5,FALSE)</f>
        <v>Cherwell &amp; West</v>
      </c>
      <c r="I39" s="19" t="str">
        <f>VLOOKUP(C39,Entries!$A$2:$H$427,6,FALSE)</f>
        <v>mv</v>
      </c>
      <c r="J39" s="19">
        <f>VLOOKUP(C39,Entries!$A$2:$H$427,7,FALSE)</f>
        <v>72</v>
      </c>
      <c r="K39" s="22">
        <f>IF(LEFT(I39,1)="M",VLOOKUP(J39,GradingM!$A$2:$C$106,2,FALSE),IF(LEFT(I39,1)="F",VLOOKUP(J39,GradingF!$A$2:$C$101,2,FALSE)," "))</f>
        <v>0.7255</v>
      </c>
      <c r="L39" s="23">
        <f t="shared" si="2"/>
        <v>0.007800804398148148</v>
      </c>
    </row>
    <row r="40" spans="1:12" ht="12.75">
      <c r="A40" s="4">
        <f t="shared" si="0"/>
        <v>72</v>
      </c>
      <c r="B40" s="21">
        <v>38</v>
      </c>
      <c r="C40" s="21">
        <v>72</v>
      </c>
      <c r="D40" s="20">
        <v>0.010937500000000001</v>
      </c>
      <c r="E40" s="21" t="str">
        <f>VLOOKUP(C40,Entries!$A$2:$D$427,2,FALSE)</f>
        <v>Kersti</v>
      </c>
      <c r="F40" s="21" t="str">
        <f>VLOOKUP(C40,Entries!$A$2:$D$427,3,FALSE)</f>
        <v>Worsley</v>
      </c>
      <c r="G40" s="19" t="str">
        <f>VLOOKUP(C40,Entries!$A$2:$H$427,4,FALSE)</f>
        <v>Guest</v>
      </c>
      <c r="H40" s="19" t="str">
        <f>VLOOKUP(C40,Entries!$A$2:$H$427,5,FALSE)</f>
        <v>Oxford University Press</v>
      </c>
      <c r="I40" s="19" t="str">
        <f>VLOOKUP(C40,Entries!$A$2:$H$427,6,FALSE)</f>
        <v>fv</v>
      </c>
      <c r="J40" s="19">
        <f>VLOOKUP(C40,Entries!$A$2:$H$427,7,FALSE)</f>
        <v>44</v>
      </c>
      <c r="K40" s="22">
        <f>IF(LEFT(I40,1)="M",VLOOKUP(J40,GradingM!$A$2:$C$106,2,FALSE),IF(LEFT(I40,1)="F",VLOOKUP(J40,GradingF!$A$2:$C$101,2,FALSE)," "))</f>
        <v>0.9251</v>
      </c>
      <c r="L40" s="23">
        <f t="shared" si="2"/>
        <v>0.010118281250000001</v>
      </c>
    </row>
    <row r="41" spans="1:12" ht="12.75">
      <c r="A41" s="4">
        <f t="shared" si="0"/>
        <v>163</v>
      </c>
      <c r="B41" s="21">
        <v>39</v>
      </c>
      <c r="C41" s="21">
        <v>163</v>
      </c>
      <c r="D41" s="20">
        <v>0.010949074074074075</v>
      </c>
      <c r="E41" s="21" t="str">
        <f>VLOOKUP(C41,Entries!$A$2:$D$427,2,FALSE)</f>
        <v>Mark</v>
      </c>
      <c r="F41" s="21" t="str">
        <f>VLOOKUP(C41,Entries!$A$2:$D$427,3,FALSE)</f>
        <v>Patton</v>
      </c>
      <c r="G41" s="19" t="str">
        <f>VLOOKUP(C41,Entries!$A$2:$H$427,4,FALSE)</f>
        <v>County</v>
      </c>
      <c r="H41" s="19" t="str">
        <f>VLOOKUP(C41,Entries!$A$2:$H$427,5,FALSE)</f>
        <v>Resources</v>
      </c>
      <c r="I41" s="19" t="str">
        <f>VLOOKUP(C41,Entries!$A$2:$H$427,6,FALSE)</f>
        <v>m</v>
      </c>
      <c r="J41" s="19">
        <f>VLOOKUP(C41,Entries!$A$2:$H$427,7,FALSE)</f>
        <v>38</v>
      </c>
      <c r="K41" s="22">
        <f>IF(LEFT(I41,1)="M",VLOOKUP(J41,GradingM!$A$2:$C$106,2,FALSE),IF(LEFT(I41,1)="F",VLOOKUP(J41,GradingF!$A$2:$C$101,2,FALSE)," "))</f>
        <v>0.9797</v>
      </c>
      <c r="L41" s="23">
        <f t="shared" si="2"/>
        <v>0.010726807870370371</v>
      </c>
    </row>
    <row r="42" spans="1:12" ht="12.75">
      <c r="A42" s="4">
        <f t="shared" si="0"/>
        <v>70</v>
      </c>
      <c r="B42" s="21">
        <v>40</v>
      </c>
      <c r="C42" s="21">
        <v>70</v>
      </c>
      <c r="D42" s="20">
        <v>0.011006944444444444</v>
      </c>
      <c r="E42" s="21" t="str">
        <f>VLOOKUP(C42,Entries!$A$2:$D$427,2,FALSE)</f>
        <v>Emma</v>
      </c>
      <c r="F42" s="21" t="str">
        <f>VLOOKUP(C42,Entries!$A$2:$D$427,3,FALSE)</f>
        <v>Baxter</v>
      </c>
      <c r="G42" s="19" t="str">
        <f>VLOOKUP(C42,Entries!$A$2:$H$427,4,FALSE)</f>
        <v>Guest</v>
      </c>
      <c r="H42" s="19" t="str">
        <f>VLOOKUP(C42,Entries!$A$2:$H$427,5,FALSE)</f>
        <v>Oxford University Press</v>
      </c>
      <c r="I42" s="19" t="str">
        <f>VLOOKUP(C42,Entries!$A$2:$H$427,6,FALSE)</f>
        <v>fv</v>
      </c>
      <c r="J42" s="19">
        <f>VLOOKUP(C42,Entries!$A$2:$H$427,7,FALSE)</f>
        <v>46</v>
      </c>
      <c r="K42" s="22">
        <f>IF(LEFT(I42,1)="M",VLOOKUP(J42,GradingM!$A$2:$C$106,2,FALSE),IF(LEFT(I42,1)="F",VLOOKUP(J42,GradingF!$A$2:$C$101,2,FALSE)," "))</f>
        <v>0.9092</v>
      </c>
      <c r="L42" s="23">
        <f t="shared" si="2"/>
        <v>0.010007513888888889</v>
      </c>
    </row>
    <row r="43" spans="1:12" ht="12.75">
      <c r="A43" s="4">
        <f t="shared" si="0"/>
        <v>140</v>
      </c>
      <c r="B43" s="21">
        <v>41</v>
      </c>
      <c r="C43" s="21">
        <v>140</v>
      </c>
      <c r="D43" s="20">
        <v>0.011041666666666667</v>
      </c>
      <c r="E43" s="21" t="str">
        <f>VLOOKUP(C43,Entries!$A$2:$D$427,2,FALSE)</f>
        <v>Matt</v>
      </c>
      <c r="F43" s="21" t="str">
        <f>VLOOKUP(C43,Entries!$A$2:$D$427,3,FALSE)</f>
        <v>Dewsbury</v>
      </c>
      <c r="G43" s="19" t="str">
        <f>VLOOKUP(C43,Entries!$A$2:$H$427,4,FALSE)</f>
        <v>County</v>
      </c>
      <c r="H43" s="19" t="str">
        <f>VLOOKUP(C43,Entries!$A$2:$H$427,5,FALSE)</f>
        <v>Skanska </v>
      </c>
      <c r="I43" s="19" t="str">
        <f>VLOOKUP(C43,Entries!$A$2:$H$427,6,FALSE)</f>
        <v>m</v>
      </c>
      <c r="J43" s="19">
        <f>VLOOKUP(C43,Entries!$A$2:$H$427,7,FALSE)</f>
        <v>25</v>
      </c>
      <c r="K43" s="22">
        <f>IF(LEFT(I43,1)="M",VLOOKUP(J43,GradingM!$A$2:$C$106,2,FALSE),IF(LEFT(I43,1)="F",VLOOKUP(J43,GradingF!$A$2:$C$101,2,FALSE)," "))</f>
        <v>1</v>
      </c>
      <c r="L43" s="23">
        <f t="shared" si="2"/>
        <v>0.011041666666666667</v>
      </c>
    </row>
    <row r="44" spans="1:12" ht="12.75">
      <c r="A44" s="4">
        <f t="shared" si="0"/>
        <v>151</v>
      </c>
      <c r="B44" s="21">
        <v>42</v>
      </c>
      <c r="C44" s="21">
        <v>151</v>
      </c>
      <c r="D44" s="20">
        <v>0.011041666666666667</v>
      </c>
      <c r="E44" s="21" t="str">
        <f>VLOOKUP(C44,Entries!$A$2:$D$427,2,FALSE)</f>
        <v>Fawei</v>
      </c>
      <c r="F44" s="21" t="str">
        <f>VLOOKUP(C44,Entries!$A$2:$D$427,3,FALSE)</f>
        <v>Geng</v>
      </c>
      <c r="G44" s="19" t="str">
        <f>VLOOKUP(C44,Entries!$A$2:$H$427,4,FALSE)</f>
        <v>guest</v>
      </c>
      <c r="H44" s="19" t="str">
        <f>VLOOKUP(C44,Entries!$A$2:$H$427,5,FALSE)</f>
        <v>OUIT Services</v>
      </c>
      <c r="I44" s="19" t="str">
        <f>VLOOKUP(C44,Entries!$A$2:$H$427,6,FALSE)</f>
        <v>mv</v>
      </c>
      <c r="J44" s="19">
        <f>VLOOKUP(C44,Entries!$A$2:$H$427,7,FALSE)</f>
        <v>46</v>
      </c>
      <c r="K44" s="22">
        <f>IF(LEFT(I44,1)="M",VLOOKUP(J44,GradingM!$A$2:$C$106,2,FALSE),IF(LEFT(I44,1)="F",VLOOKUP(J44,GradingF!$A$2:$C$101,2,FALSE)," "))</f>
        <v>0.9246</v>
      </c>
      <c r="L44" s="23">
        <f t="shared" si="2"/>
        <v>0.010209125</v>
      </c>
    </row>
    <row r="45" spans="1:12" ht="12.75">
      <c r="A45" s="4">
        <f t="shared" si="0"/>
        <v>154</v>
      </c>
      <c r="B45" s="21">
        <v>43</v>
      </c>
      <c r="C45" s="21">
        <v>154</v>
      </c>
      <c r="D45" s="20">
        <v>0.011064814814814814</v>
      </c>
      <c r="E45" s="21" t="str">
        <f>VLOOKUP(C45,Entries!$A$2:$D$427,2,FALSE)</f>
        <v>Phil</v>
      </c>
      <c r="F45" s="21" t="str">
        <f>VLOOKUP(C45,Entries!$A$2:$D$427,3,FALSE)</f>
        <v>Raven</v>
      </c>
      <c r="G45" s="19" t="str">
        <f>VLOOKUP(C45,Entries!$A$2:$H$427,4,FALSE)</f>
        <v>County</v>
      </c>
      <c r="H45" s="19" t="str">
        <f>VLOOKUP(C45,Entries!$A$2:$H$427,5,FALSE)</f>
        <v>Skanska</v>
      </c>
      <c r="I45" s="19" t="str">
        <f>VLOOKUP(C45,Entries!$A$2:$H$427,6,FALSE)</f>
        <v>mv</v>
      </c>
      <c r="J45" s="19">
        <f>VLOOKUP(C45,Entries!$A$2:$H$427,7,FALSE)</f>
        <v>46</v>
      </c>
      <c r="K45" s="22">
        <f>IF(LEFT(I45,1)="M",VLOOKUP(J45,GradingM!$A$2:$C$106,2,FALSE),IF(LEFT(I45,1)="F",VLOOKUP(J45,GradingF!$A$2:$C$101,2,FALSE)," "))</f>
        <v>0.9246</v>
      </c>
      <c r="L45" s="23">
        <f t="shared" si="2"/>
        <v>0.010230527777777776</v>
      </c>
    </row>
    <row r="46" spans="1:12" ht="12.75">
      <c r="A46" s="4">
        <f t="shared" si="0"/>
        <v>7</v>
      </c>
      <c r="B46" s="21">
        <v>44</v>
      </c>
      <c r="C46" s="21">
        <v>7</v>
      </c>
      <c r="D46" s="20">
        <v>0.011076388888888887</v>
      </c>
      <c r="E46" s="21" t="str">
        <f>VLOOKUP(C46,Entries!$A$2:$D$427,2,FALSE)</f>
        <v>Pete</v>
      </c>
      <c r="F46" s="21" t="str">
        <f>VLOOKUP(C46,Entries!$A$2:$D$427,3,FALSE)</f>
        <v>Gray</v>
      </c>
      <c r="G46" s="19" t="str">
        <f>VLOOKUP(C46,Entries!$A$2:$H$427,4,FALSE)</f>
        <v>Guest</v>
      </c>
      <c r="H46" s="19">
        <f>VLOOKUP(C46,Entries!$A$2:$H$427,5,FALSE)</f>
        <v>0</v>
      </c>
      <c r="I46" s="19" t="str">
        <f>VLOOKUP(C46,Entries!$A$2:$H$427,6,FALSE)</f>
        <v>mv</v>
      </c>
      <c r="J46" s="19">
        <f>VLOOKUP(C46,Entries!$A$2:$H$427,7,FALSE)</f>
        <v>59</v>
      </c>
      <c r="K46" s="22">
        <f>IF(LEFT(I46,1)="M",VLOOKUP(J46,GradingM!$A$2:$C$106,2,FALSE),IF(LEFT(I46,1)="F",VLOOKUP(J46,GradingF!$A$2:$C$101,2,FALSE)," "))</f>
        <v>0.8298</v>
      </c>
      <c r="L46" s="23">
        <f t="shared" si="2"/>
        <v>0.009191187499999998</v>
      </c>
    </row>
    <row r="47" spans="1:12" ht="12.75">
      <c r="A47" s="4">
        <f t="shared" si="0"/>
        <v>113</v>
      </c>
      <c r="B47" s="21">
        <v>45</v>
      </c>
      <c r="C47" s="21">
        <v>113</v>
      </c>
      <c r="D47" s="20">
        <v>0.01113425925925926</v>
      </c>
      <c r="E47" s="21" t="str">
        <f>VLOOKUP(C47,Entries!$A$2:$D$427,2,FALSE)</f>
        <v>Nigel</v>
      </c>
      <c r="F47" s="21" t="str">
        <f>VLOOKUP(C47,Entries!$A$2:$D$427,3,FALSE)</f>
        <v>Clark</v>
      </c>
      <c r="G47" s="19" t="str">
        <f>VLOOKUP(C47,Entries!$A$2:$H$427,4,FALSE)</f>
        <v>County</v>
      </c>
      <c r="H47" s="19" t="str">
        <f>VLOOKUP(C47,Entries!$A$2:$H$427,5,FALSE)</f>
        <v>Volunteer Coordination</v>
      </c>
      <c r="I47" s="19" t="str">
        <f>VLOOKUP(C47,Entries!$A$2:$H$427,6,FALSE)</f>
        <v>mv</v>
      </c>
      <c r="J47" s="19">
        <f>VLOOKUP(C47,Entries!$A$2:$H$427,7,FALSE)</f>
        <v>59</v>
      </c>
      <c r="K47" s="22">
        <f>IF(LEFT(I47,1)="M",VLOOKUP(J47,GradingM!$A$2:$C$106,2,FALSE),IF(LEFT(I47,1)="F",VLOOKUP(J47,GradingF!$A$2:$C$101,2,FALSE)," "))</f>
        <v>0.8298</v>
      </c>
      <c r="L47" s="23">
        <f t="shared" si="2"/>
        <v>0.009239208333333334</v>
      </c>
    </row>
    <row r="48" spans="1:12" ht="12.75">
      <c r="A48" s="4">
        <f t="shared" si="0"/>
        <v>53</v>
      </c>
      <c r="B48" s="21">
        <v>46</v>
      </c>
      <c r="C48" s="21">
        <v>53</v>
      </c>
      <c r="D48" s="20">
        <v>0.011157407407407408</v>
      </c>
      <c r="E48" s="21" t="str">
        <f>VLOOKUP(C48,Entries!$A$2:$D$427,2,FALSE)</f>
        <v>Vladimir</v>
      </c>
      <c r="F48" s="21" t="str">
        <f>VLOOKUP(C48,Entries!$A$2:$D$427,3,FALSE)</f>
        <v>Kralik</v>
      </c>
      <c r="G48" s="19" t="str">
        <f>VLOOKUP(C48,Entries!$A$2:$H$427,4,FALSE)</f>
        <v>guest</v>
      </c>
      <c r="H48" s="19" t="str">
        <f>VLOOKUP(C48,Entries!$A$2:$H$427,5,FALSE)</f>
        <v>Oxford City AC</v>
      </c>
      <c r="I48" s="19" t="str">
        <f>VLOOKUP(C48,Entries!$A$2:$H$427,6,FALSE)</f>
        <v>mv</v>
      </c>
      <c r="J48" s="19">
        <f>VLOOKUP(C48,Entries!$A$2:$H$427,7,FALSE)</f>
        <v>37</v>
      </c>
      <c r="K48" s="22">
        <f>IF(LEFT(I48,1)="M",VLOOKUP(J48,GradingM!$A$2:$C$106,2,FALSE),IF(LEFT(I48,1)="F",VLOOKUP(J48,GradingF!$A$2:$C$101,2,FALSE)," "))</f>
        <v>0.9866</v>
      </c>
      <c r="L48" s="23">
        <f t="shared" si="2"/>
        <v>0.011007898148148149</v>
      </c>
    </row>
    <row r="49" spans="1:12" ht="12.75">
      <c r="A49" s="4">
        <f t="shared" si="0"/>
        <v>169</v>
      </c>
      <c r="B49" s="21">
        <v>47</v>
      </c>
      <c r="C49" s="21">
        <v>169</v>
      </c>
      <c r="D49" s="20">
        <v>0.011168981481481481</v>
      </c>
      <c r="E49" s="21" t="str">
        <f>VLOOKUP(C49,Entries!$A$2:$D$427,2,FALSE)</f>
        <v>Daniel</v>
      </c>
      <c r="F49" s="21" t="str">
        <f>VLOOKUP(C49,Entries!$A$2:$D$427,3,FALSE)</f>
        <v>Cookman</v>
      </c>
      <c r="G49" s="19" t="str">
        <f>VLOOKUP(C49,Entries!$A$2:$H$427,4,FALSE)</f>
        <v>Guest</v>
      </c>
      <c r="H49" s="19" t="str">
        <f>VLOOKUP(C49,Entries!$A$2:$H$427,5,FALSE)</f>
        <v>Christ Church</v>
      </c>
      <c r="I49" s="19" t="str">
        <f>VLOOKUP(C49,Entries!$A$2:$H$427,6,FALSE)</f>
        <v>m</v>
      </c>
      <c r="J49" s="19">
        <f>VLOOKUP(C49,Entries!$A$2:$H$427,7,FALSE)</f>
        <v>22</v>
      </c>
      <c r="K49" s="22">
        <f>IF(LEFT(I49,1)="M",VLOOKUP(J49,GradingM!$A$2:$C$106,2,FALSE),IF(LEFT(I49,1)="F",VLOOKUP(J49,GradingF!$A$2:$C$101,2,FALSE)," "))</f>
        <v>1</v>
      </c>
      <c r="L49" s="23">
        <f t="shared" si="2"/>
        <v>0.011168981481481481</v>
      </c>
    </row>
    <row r="50" spans="1:12" ht="12.75">
      <c r="A50" s="4">
        <f t="shared" si="0"/>
        <v>55</v>
      </c>
      <c r="B50" s="21">
        <v>48</v>
      </c>
      <c r="C50" s="21">
        <v>55</v>
      </c>
      <c r="D50" s="20">
        <v>0.01119212962962963</v>
      </c>
      <c r="E50" s="21" t="str">
        <f>VLOOKUP(C50,Entries!$A$2:$D$427,2,FALSE)</f>
        <v>Phil</v>
      </c>
      <c r="F50" s="21" t="str">
        <f>VLOOKUP(C50,Entries!$A$2:$D$427,3,FALSE)</f>
        <v>Kimber</v>
      </c>
      <c r="G50" s="19" t="str">
        <f>VLOOKUP(C50,Entries!$A$2:$H$427,4,FALSE)</f>
        <v>guest</v>
      </c>
      <c r="H50" s="19" t="str">
        <f>VLOOKUP(C50,Entries!$A$2:$H$427,5,FALSE)</f>
        <v>Headington Roadrunners</v>
      </c>
      <c r="I50" s="19" t="str">
        <f>VLOOKUP(C50,Entries!$A$2:$H$427,6,FALSE)</f>
        <v>mv</v>
      </c>
      <c r="J50" s="19">
        <f>VLOOKUP(C50,Entries!$A$2:$H$427,7,FALSE)</f>
        <v>74</v>
      </c>
      <c r="K50" s="22">
        <f>IF(LEFT(I50,1)="M",VLOOKUP(J50,GradingM!$A$2:$C$106,2,FALSE),IF(LEFT(I50,1)="F",VLOOKUP(J50,GradingF!$A$2:$C$101,2,FALSE)," "))</f>
        <v>0.7095</v>
      </c>
      <c r="L50" s="23">
        <f t="shared" si="2"/>
        <v>0.007940815972222223</v>
      </c>
    </row>
    <row r="51" spans="1:12" ht="12.75">
      <c r="A51" s="4">
        <f t="shared" si="0"/>
        <v>99</v>
      </c>
      <c r="B51" s="21">
        <v>49</v>
      </c>
      <c r="C51" s="21">
        <v>99</v>
      </c>
      <c r="D51" s="20">
        <v>0.011238425925925928</v>
      </c>
      <c r="E51" s="21" t="str">
        <f>VLOOKUP(C51,Entries!$A$2:$D$427,2,FALSE)</f>
        <v>Michelle</v>
      </c>
      <c r="F51" s="21" t="str">
        <f>VLOOKUP(C51,Entries!$A$2:$D$427,3,FALSE)</f>
        <v>Campbell</v>
      </c>
      <c r="G51" s="19" t="str">
        <f>VLOOKUP(C51,Entries!$A$2:$H$427,4,FALSE)</f>
        <v>Guest</v>
      </c>
      <c r="H51" s="19" t="str">
        <f>VLOOKUP(C51,Entries!$A$2:$H$427,5,FALSE)</f>
        <v>Oxford University Press</v>
      </c>
      <c r="I51" s="19" t="str">
        <f>VLOOKUP(C51,Entries!$A$2:$H$427,6,FALSE)</f>
        <v>f</v>
      </c>
      <c r="J51" s="19">
        <f>VLOOKUP(C51,Entries!$A$2:$H$427,7,FALSE)</f>
        <v>25</v>
      </c>
      <c r="K51" s="22">
        <f>IF(LEFT(I51,1)="M",VLOOKUP(J51,GradingM!$A$2:$C$106,2,FALSE),IF(LEFT(I51,1)="F",VLOOKUP(J51,GradingF!$A$2:$C$101,2,FALSE)," "))</f>
        <v>1</v>
      </c>
      <c r="L51" s="23">
        <f t="shared" si="2"/>
        <v>0.011238425925925928</v>
      </c>
    </row>
    <row r="52" spans="1:12" ht="12.75">
      <c r="A52" s="4">
        <f t="shared" si="0"/>
        <v>73</v>
      </c>
      <c r="B52" s="21">
        <v>50</v>
      </c>
      <c r="C52" s="21">
        <v>73</v>
      </c>
      <c r="D52" s="20">
        <v>0.011261574074074071</v>
      </c>
      <c r="E52" s="21" t="str">
        <f>VLOOKUP(C52,Entries!$A$2:$D$427,2,FALSE)</f>
        <v>Stephanie</v>
      </c>
      <c r="F52" s="21" t="str">
        <f>VLOOKUP(C52,Entries!$A$2:$D$427,3,FALSE)</f>
        <v>Armstrong</v>
      </c>
      <c r="G52" s="19" t="str">
        <f>VLOOKUP(C52,Entries!$A$2:$H$427,4,FALSE)</f>
        <v>Guest</v>
      </c>
      <c r="H52" s="19" t="str">
        <f>VLOOKUP(C52,Entries!$A$2:$H$427,5,FALSE)</f>
        <v>Oxford University Press</v>
      </c>
      <c r="I52" s="19" t="str">
        <f>VLOOKUP(C52,Entries!$A$2:$H$427,6,FALSE)</f>
        <v>fv</v>
      </c>
      <c r="J52" s="19">
        <f>VLOOKUP(C52,Entries!$A$2:$H$427,7,FALSE)</f>
        <v>41</v>
      </c>
      <c r="K52" s="22">
        <f>IF(LEFT(I52,1)="M",VLOOKUP(J52,GradingM!$A$2:$C$106,2,FALSE),IF(LEFT(I52,1)="F",VLOOKUP(J52,GradingF!$A$2:$C$101,2,FALSE)," "))</f>
        <v>0.9454</v>
      </c>
      <c r="L52" s="23">
        <f t="shared" si="2"/>
        <v>0.010646692129629627</v>
      </c>
    </row>
    <row r="53" spans="1:12" ht="12.75">
      <c r="A53" s="4">
        <f t="shared" si="0"/>
        <v>91</v>
      </c>
      <c r="B53" s="21">
        <v>51</v>
      </c>
      <c r="C53" s="21">
        <v>91</v>
      </c>
      <c r="D53" s="20">
        <v>0.011400462962962965</v>
      </c>
      <c r="E53" s="21" t="str">
        <f>VLOOKUP(C53,Entries!$A$2:$D$427,2,FALSE)</f>
        <v>Matt</v>
      </c>
      <c r="F53" s="21" t="str">
        <f>VLOOKUP(C53,Entries!$A$2:$D$427,3,FALSE)</f>
        <v>Kidger</v>
      </c>
      <c r="G53" s="19" t="str">
        <f>VLOOKUP(C53,Entries!$A$2:$H$427,4,FALSE)</f>
        <v>City</v>
      </c>
      <c r="H53" s="19" t="str">
        <f>VLOOKUP(C53,Entries!$A$2:$H$427,5,FALSE)</f>
        <v>Environmental Health</v>
      </c>
      <c r="I53" s="19" t="str">
        <f>VLOOKUP(C53,Entries!$A$2:$H$427,6,FALSE)</f>
        <v>m</v>
      </c>
      <c r="J53" s="19">
        <f>VLOOKUP(C53,Entries!$A$2:$H$427,7,FALSE)</f>
        <v>29</v>
      </c>
      <c r="K53" s="22">
        <f>IF(LEFT(I53,1)="M",VLOOKUP(J53,GradingM!$A$2:$C$106,2,FALSE),IF(LEFT(I53,1)="F",VLOOKUP(J53,GradingF!$A$2:$C$101,2,FALSE)," "))</f>
        <v>1</v>
      </c>
      <c r="L53" s="23">
        <f t="shared" si="2"/>
        <v>0.011400462962962965</v>
      </c>
    </row>
    <row r="54" spans="1:12" ht="12.75">
      <c r="A54" s="4">
        <f t="shared" si="0"/>
        <v>63</v>
      </c>
      <c r="B54" s="21">
        <v>52</v>
      </c>
      <c r="C54" s="21">
        <v>63</v>
      </c>
      <c r="D54" s="20">
        <v>0.011458333333333334</v>
      </c>
      <c r="E54" s="21" t="str">
        <f>VLOOKUP(C54,Entries!$A$2:$D$427,2,FALSE)</f>
        <v>Kevin</v>
      </c>
      <c r="F54" s="21" t="str">
        <f>VLOOKUP(C54,Entries!$A$2:$D$427,3,FALSE)</f>
        <v>Byrne</v>
      </c>
      <c r="G54" s="19" t="str">
        <f>VLOOKUP(C54,Entries!$A$2:$H$427,4,FALSE)</f>
        <v>guest</v>
      </c>
      <c r="H54" s="19" t="str">
        <f>VLOOKUP(C54,Entries!$A$2:$H$427,5,FALSE)</f>
        <v>Headington Roadrunners</v>
      </c>
      <c r="I54" s="19" t="str">
        <f>VLOOKUP(C54,Entries!$A$2:$H$427,6,FALSE)</f>
        <v>mv</v>
      </c>
      <c r="J54" s="19">
        <f>VLOOKUP(C54,Entries!$A$2:$H$427,7,FALSE)</f>
        <v>67</v>
      </c>
      <c r="K54" s="22">
        <f>IF(LEFT(I54,1)="M",VLOOKUP(J54,GradingM!$A$2:$C$106,2,FALSE),IF(LEFT(I54,1)="F",VLOOKUP(J54,GradingF!$A$2:$C$101,2,FALSE)," "))</f>
        <v>0.7655</v>
      </c>
      <c r="L54" s="23">
        <f t="shared" si="2"/>
        <v>0.008771354166666667</v>
      </c>
    </row>
    <row r="55" spans="1:12" ht="12.75">
      <c r="A55" s="4">
        <f t="shared" si="0"/>
        <v>65</v>
      </c>
      <c r="B55" s="21">
        <v>53</v>
      </c>
      <c r="C55" s="21">
        <v>65</v>
      </c>
      <c r="D55" s="20">
        <v>0.011493055555555555</v>
      </c>
      <c r="E55" s="21" t="str">
        <f>VLOOKUP(C55,Entries!$A$2:$D$427,2,FALSE)</f>
        <v>Amanda </v>
      </c>
      <c r="F55" s="21" t="str">
        <f>VLOOKUP(C55,Entries!$A$2:$D$427,3,FALSE)</f>
        <v>Hartley</v>
      </c>
      <c r="G55" s="19" t="str">
        <f>VLOOKUP(C55,Entries!$A$2:$H$427,4,FALSE)</f>
        <v>Guest</v>
      </c>
      <c r="H55" s="19" t="str">
        <f>VLOOKUP(C55,Entries!$A$2:$H$427,5,FALSE)</f>
        <v>Oxford University Press</v>
      </c>
      <c r="I55" s="19" t="str">
        <f>VLOOKUP(C55,Entries!$A$2:$H$427,6,FALSE)</f>
        <v>fv</v>
      </c>
      <c r="J55" s="19">
        <f>VLOOKUP(C55,Entries!$A$2:$H$427,7,FALSE)</f>
        <v>35</v>
      </c>
      <c r="K55" s="22">
        <f>IF(LEFT(I55,1)="M",VLOOKUP(J55,GradingM!$A$2:$C$106,2,FALSE),IF(LEFT(I55,1)="F",VLOOKUP(J55,GradingF!$A$2:$C$101,2,FALSE)," "))</f>
        <v>0.9938</v>
      </c>
      <c r="L55" s="23">
        <f t="shared" si="2"/>
        <v>0.01142179861111111</v>
      </c>
    </row>
    <row r="56" spans="1:12" ht="12.75">
      <c r="A56" s="4">
        <f t="shared" si="0"/>
        <v>121</v>
      </c>
      <c r="B56" s="21">
        <v>54</v>
      </c>
      <c r="C56" s="21">
        <v>121</v>
      </c>
      <c r="D56" s="20">
        <v>0.011539351851851851</v>
      </c>
      <c r="E56" s="21" t="str">
        <f>VLOOKUP(C56,Entries!$A$2:$D$427,2,FALSE)</f>
        <v>Paul </v>
      </c>
      <c r="F56" s="21" t="str">
        <f>VLOOKUP(C56,Entries!$A$2:$D$427,3,FALSE)</f>
        <v>Spencer</v>
      </c>
      <c r="G56" s="19" t="str">
        <f>VLOOKUP(C56,Entries!$A$2:$H$427,4,FALSE)</f>
        <v>City</v>
      </c>
      <c r="H56" s="19" t="str">
        <f>VLOOKUP(C56,Entries!$A$2:$H$427,5,FALSE)</f>
        <v>Environmental Sustainability</v>
      </c>
      <c r="I56" s="19" t="str">
        <f>VLOOKUP(C56,Entries!$A$2:$H$427,6,FALSE)</f>
        <v>mv</v>
      </c>
      <c r="J56" s="19">
        <f>VLOOKUP(C56,Entries!$A$2:$H$427,7,FALSE)</f>
        <v>51</v>
      </c>
      <c r="K56" s="22">
        <f>IF(LEFT(I56,1)="M",VLOOKUP(J56,GradingM!$A$2:$C$106,2,FALSE),IF(LEFT(I56,1)="F",VLOOKUP(J56,GradingF!$A$2:$C$101,2,FALSE)," "))</f>
        <v>0.8892</v>
      </c>
      <c r="L56" s="23">
        <f t="shared" si="2"/>
        <v>0.010260791666666666</v>
      </c>
    </row>
    <row r="57" spans="1:12" ht="12.75">
      <c r="A57" s="4">
        <f t="shared" si="0"/>
        <v>32</v>
      </c>
      <c r="B57" s="21">
        <v>55</v>
      </c>
      <c r="C57" s="21">
        <v>32</v>
      </c>
      <c r="D57" s="20">
        <v>0.011574074074074075</v>
      </c>
      <c r="E57" s="21" t="str">
        <f>VLOOKUP(C57,Entries!$A$2:$D$427,2,FALSE)</f>
        <v>Adam</v>
      </c>
      <c r="F57" s="21" t="str">
        <f>VLOOKUP(C57,Entries!$A$2:$D$427,3,FALSE)</f>
        <v>Marshall</v>
      </c>
      <c r="G57" s="19" t="str">
        <f>VLOOKUP(C57,Entries!$A$2:$H$427,4,FALSE)</f>
        <v>County</v>
      </c>
      <c r="H57" s="19" t="str">
        <f>VLOOKUP(C57,Entries!$A$2:$H$427,5,FALSE)</f>
        <v>Joint Commissioning</v>
      </c>
      <c r="I57" s="19" t="str">
        <f>VLOOKUP(C57,Entries!$A$2:$H$427,6,FALSE)</f>
        <v>mv</v>
      </c>
      <c r="J57" s="19">
        <f>VLOOKUP(C57,Entries!$A$2:$H$427,7,FALSE)</f>
        <v>51</v>
      </c>
      <c r="K57" s="22">
        <f>IF(LEFT(I57,1)="M",VLOOKUP(J57,GradingM!$A$2:$C$106,2,FALSE),IF(LEFT(I57,1)="F",VLOOKUP(J57,GradingF!$A$2:$C$101,2,FALSE)," "))</f>
        <v>0.8892</v>
      </c>
      <c r="L57" s="23">
        <f t="shared" si="2"/>
        <v>0.010291666666666668</v>
      </c>
    </row>
    <row r="58" spans="1:12" ht="12.75">
      <c r="A58" s="4">
        <f t="shared" si="0"/>
        <v>115</v>
      </c>
      <c r="B58" s="21">
        <v>56</v>
      </c>
      <c r="C58" s="21">
        <v>115</v>
      </c>
      <c r="D58" s="20">
        <v>0.011574074074074075</v>
      </c>
      <c r="E58" s="21" t="str">
        <f>VLOOKUP(C58,Entries!$A$2:$D$427,2,FALSE)</f>
        <v>Mark</v>
      </c>
      <c r="F58" s="21" t="str">
        <f>VLOOKUP(C58,Entries!$A$2:$D$427,3,FALSE)</f>
        <v>Shepley</v>
      </c>
      <c r="G58" s="19" t="str">
        <f>VLOOKUP(C58,Entries!$A$2:$H$427,4,FALSE)</f>
        <v>County</v>
      </c>
      <c r="H58" s="19" t="str">
        <f>VLOOKUP(C58,Entries!$A$2:$H$427,5,FALSE)</f>
        <v>Running Fleet</v>
      </c>
      <c r="I58" s="19" t="str">
        <f>VLOOKUP(C58,Entries!$A$2:$H$427,6,FALSE)</f>
        <v>mv</v>
      </c>
      <c r="J58" s="19">
        <f>VLOOKUP(C58,Entries!$A$2:$H$427,7,FALSE)</f>
        <v>57</v>
      </c>
      <c r="K58" s="22">
        <f>IF(LEFT(I58,1)="M",VLOOKUP(J58,GradingM!$A$2:$C$106,2,FALSE),IF(LEFT(I58,1)="F",VLOOKUP(J58,GradingF!$A$2:$C$101,2,FALSE)," "))</f>
        <v>0.845</v>
      </c>
      <c r="L58" s="23">
        <f t="shared" si="2"/>
        <v>0.009780092592592594</v>
      </c>
    </row>
    <row r="59" spans="1:12" ht="12.75">
      <c r="A59" s="4">
        <f t="shared" si="0"/>
        <v>144</v>
      </c>
      <c r="B59" s="21">
        <v>57</v>
      </c>
      <c r="C59" s="21">
        <v>144</v>
      </c>
      <c r="D59" s="20">
        <v>0.011597222222222222</v>
      </c>
      <c r="E59" s="21" t="str">
        <f>VLOOKUP(C59,Entries!$A$2:$D$427,2,FALSE)</f>
        <v>Stewart</v>
      </c>
      <c r="F59" s="21" t="str">
        <f>VLOOKUP(C59,Entries!$A$2:$D$427,3,FALSE)</f>
        <v>Watson</v>
      </c>
      <c r="G59" s="19" t="str">
        <f>VLOOKUP(C59,Entries!$A$2:$H$427,4,FALSE)</f>
        <v>guest</v>
      </c>
      <c r="H59" s="19" t="str">
        <f>VLOOKUP(C59,Entries!$A$2:$H$427,5,FALSE)</f>
        <v>OUIT Services</v>
      </c>
      <c r="I59" s="19" t="str">
        <f>VLOOKUP(C59,Entries!$A$2:$H$427,6,FALSE)</f>
        <v>mv</v>
      </c>
      <c r="J59" s="19">
        <f>VLOOKUP(C59,Entries!$A$2:$H$427,7,FALSE)</f>
        <v>57</v>
      </c>
      <c r="K59" s="22">
        <f>IF(LEFT(I59,1)="M",VLOOKUP(J59,GradingM!$A$2:$C$106,2,FALSE),IF(LEFT(I59,1)="F",VLOOKUP(J59,GradingF!$A$2:$C$101,2,FALSE)," "))</f>
        <v>0.845</v>
      </c>
      <c r="L59" s="23">
        <f t="shared" si="2"/>
        <v>0.009799652777777777</v>
      </c>
    </row>
    <row r="60" spans="1:12" ht="12.75">
      <c r="A60" s="4">
        <f t="shared" si="0"/>
        <v>3</v>
      </c>
      <c r="B60" s="21">
        <v>58</v>
      </c>
      <c r="C60" s="21">
        <v>3</v>
      </c>
      <c r="D60" s="20">
        <v>0.011597222222222222</v>
      </c>
      <c r="E60" s="21" t="str">
        <f>VLOOKUP(C60,Entries!$A$2:$D$427,2,FALSE)</f>
        <v>Steven</v>
      </c>
      <c r="F60" s="21" t="str">
        <f>VLOOKUP(C60,Entries!$A$2:$D$427,3,FALSE)</f>
        <v>McAuliffe</v>
      </c>
      <c r="G60" s="19" t="str">
        <f>VLOOKUP(C60,Entries!$A$2:$H$427,4,FALSE)</f>
        <v>guest</v>
      </c>
      <c r="H60" s="19">
        <f>VLOOKUP(C60,Entries!$A$2:$H$427,5,FALSE)</f>
        <v>0</v>
      </c>
      <c r="I60" s="19" t="str">
        <f>VLOOKUP(C60,Entries!$A$2:$H$427,6,FALSE)</f>
        <v>mv</v>
      </c>
      <c r="J60" s="19">
        <f>VLOOKUP(C60,Entries!$A$2:$H$427,7,FALSE)</f>
        <v>67</v>
      </c>
      <c r="K60" s="22">
        <f>IF(LEFT(I60,1)="M",VLOOKUP(J60,GradingM!$A$2:$C$106,2,FALSE),IF(LEFT(I60,1)="F",VLOOKUP(J60,GradingF!$A$2:$C$101,2,FALSE)," "))</f>
        <v>0.7655</v>
      </c>
      <c r="L60" s="23">
        <f t="shared" si="2"/>
        <v>0.00887767361111111</v>
      </c>
    </row>
    <row r="61" spans="1:12" ht="12.75">
      <c r="A61" s="4">
        <f t="shared" si="0"/>
        <v>19</v>
      </c>
      <c r="B61" s="21">
        <v>59</v>
      </c>
      <c r="C61" s="21">
        <v>19</v>
      </c>
      <c r="D61" s="20">
        <v>0.011608796296296296</v>
      </c>
      <c r="E61" s="21" t="str">
        <f>VLOOKUP(C61,Entries!$A$2:$D$427,2,FALSE)</f>
        <v>Becks</v>
      </c>
      <c r="F61" s="21" t="str">
        <f>VLOOKUP(C61,Entries!$A$2:$D$427,3,FALSE)</f>
        <v>Compton</v>
      </c>
      <c r="G61" s="19" t="str">
        <f>VLOOKUP(C61,Entries!$A$2:$H$427,4,FALSE)</f>
        <v>County</v>
      </c>
      <c r="H61" s="19" t="str">
        <f>VLOOKUP(C61,Entries!$A$2:$H$427,5,FALSE)</f>
        <v>In it for the cake</v>
      </c>
      <c r="I61" s="19" t="str">
        <f>VLOOKUP(C61,Entries!$A$2:$H$427,6,FALSE)</f>
        <v>fv</v>
      </c>
      <c r="J61" s="19">
        <f>VLOOKUP(C61,Entries!$A$2:$H$427,7,FALSE)</f>
        <v>46</v>
      </c>
      <c r="K61" s="22">
        <f>IF(LEFT(I61,1)="M",VLOOKUP(J61,GradingM!$A$2:$C$106,2,FALSE),IF(LEFT(I61,1)="F",VLOOKUP(J61,GradingF!$A$2:$C$101,2,FALSE)," "))</f>
        <v>0.9092</v>
      </c>
      <c r="L61" s="23">
        <f t="shared" si="2"/>
        <v>0.010554717592592593</v>
      </c>
    </row>
    <row r="62" spans="1:12" ht="12.75">
      <c r="A62" s="4">
        <f t="shared" si="0"/>
        <v>132</v>
      </c>
      <c r="B62" s="21">
        <v>60</v>
      </c>
      <c r="C62" s="21">
        <v>132</v>
      </c>
      <c r="D62" s="44">
        <v>0.011689814814814814</v>
      </c>
      <c r="E62" s="43" t="str">
        <f>VLOOKUP(C62,Entries!$A$2:$D$427,2,FALSE)</f>
        <v>Richard</v>
      </c>
      <c r="F62" s="43" t="str">
        <f>VLOOKUP(C62,Entries!$A$2:$D$427,3,FALSE)</f>
        <v>Bowman</v>
      </c>
      <c r="G62" s="45" t="str">
        <f>VLOOKUP(C62,Entries!$A$2:$H$427,4,FALSE)</f>
        <v>County</v>
      </c>
      <c r="H62" s="45" t="str">
        <f>VLOOKUP(C62,Entries!$A$2:$H$427,5,FALSE)</f>
        <v>Santa's Assets</v>
      </c>
      <c r="I62" s="45" t="str">
        <f>VLOOKUP(C62,Entries!$A$2:$H$427,6,FALSE)</f>
        <v>m</v>
      </c>
      <c r="J62" s="45">
        <f>VLOOKUP(C62,Entries!$A$2:$H$427,7,FALSE)</f>
        <v>36</v>
      </c>
      <c r="K62" s="46">
        <f>IF(LEFT(I62,1)="M",VLOOKUP(J62,GradingM!$A$2:$C$106,2,FALSE),IF(LEFT(I62,1)="F",VLOOKUP(J62,GradingF!$A$2:$C$101,2,FALSE)," "))</f>
        <v>0.9934</v>
      </c>
      <c r="L62" s="47">
        <f t="shared" si="2"/>
        <v>0.011612662037037036</v>
      </c>
    </row>
    <row r="63" spans="1:12" ht="12.75">
      <c r="A63" s="4">
        <f t="shared" si="0"/>
        <v>21</v>
      </c>
      <c r="B63" s="21">
        <v>61</v>
      </c>
      <c r="C63" s="21">
        <v>21</v>
      </c>
      <c r="D63" s="44">
        <v>0.011689814814814814</v>
      </c>
      <c r="E63" s="43" t="str">
        <f>VLOOKUP(C63,Entries!$A$2:$D$427,2,FALSE)</f>
        <v>John</v>
      </c>
      <c r="F63" s="43" t="str">
        <f>VLOOKUP(C63,Entries!$A$2:$D$427,3,FALSE)</f>
        <v>Tarling</v>
      </c>
      <c r="G63" s="45" t="str">
        <f>VLOOKUP(C63,Entries!$A$2:$H$427,4,FALSE)</f>
        <v>guest</v>
      </c>
      <c r="H63" s="45" t="str">
        <f>VLOOKUP(C63,Entries!$A$2:$H$427,5,FALSE)</f>
        <v>In it for the cake</v>
      </c>
      <c r="I63" s="45" t="str">
        <f>VLOOKUP(C63,Entries!$A$2:$H$427,6,FALSE)</f>
        <v>m</v>
      </c>
      <c r="J63" s="45">
        <f>VLOOKUP(C63,Entries!$A$2:$H$427,7,FALSE)</f>
        <v>39</v>
      </c>
      <c r="K63" s="46">
        <f>IF(LEFT(I63,1)="M",VLOOKUP(J63,GradingM!$A$2:$C$106,2,FALSE),IF(LEFT(I63,1)="F",VLOOKUP(J63,GradingF!$A$2:$C$101,2,FALSE)," "))</f>
        <v>0.9729</v>
      </c>
      <c r="L63" s="47">
        <f t="shared" si="2"/>
        <v>0.011373020833333332</v>
      </c>
    </row>
    <row r="64" spans="1:12" ht="12.75">
      <c r="A64" s="4">
        <f t="shared" si="0"/>
        <v>152</v>
      </c>
      <c r="B64" s="21">
        <v>62</v>
      </c>
      <c r="C64" s="21">
        <v>152</v>
      </c>
      <c r="D64" s="44">
        <v>0.011840277777777778</v>
      </c>
      <c r="E64" s="43" t="str">
        <f>VLOOKUP(C64,Entries!$A$2:$D$427,2,FALSE)</f>
        <v>Liz </v>
      </c>
      <c r="F64" s="43" t="str">
        <f>VLOOKUP(C64,Entries!$A$2:$D$427,3,FALSE)</f>
        <v>O'Farrell</v>
      </c>
      <c r="G64" s="45" t="str">
        <f>VLOOKUP(C64,Entries!$A$2:$H$427,4,FALSE)</f>
        <v>guest</v>
      </c>
      <c r="H64" s="45" t="str">
        <f>VLOOKUP(C64,Entries!$A$2:$H$427,5,FALSE)</f>
        <v>OUIT Services</v>
      </c>
      <c r="I64" s="45" t="str">
        <f>VLOOKUP(C64,Entries!$A$2:$H$427,6,FALSE)</f>
        <v>fv</v>
      </c>
      <c r="J64" s="45">
        <f>VLOOKUP(C64,Entries!$A$2:$H$427,7,FALSE)</f>
        <v>44</v>
      </c>
      <c r="K64" s="46">
        <f>IF(LEFT(I64,1)="M",VLOOKUP(J64,GradingM!$A$2:$C$106,2,FALSE),IF(LEFT(I64,1)="F",VLOOKUP(J64,GradingF!$A$2:$C$101,2,FALSE)," "))</f>
        <v>0.9251</v>
      </c>
      <c r="L64" s="47">
        <f t="shared" si="2"/>
        <v>0.010953440972222223</v>
      </c>
    </row>
    <row r="65" spans="1:12" ht="12.75">
      <c r="A65" s="4">
        <f t="shared" si="0"/>
        <v>171</v>
      </c>
      <c r="B65" s="21">
        <v>63</v>
      </c>
      <c r="C65" s="21">
        <v>171</v>
      </c>
      <c r="D65" s="44">
        <v>0.011840277777777778</v>
      </c>
      <c r="E65" s="43" t="str">
        <f>VLOOKUP(C65,Entries!$A$2:$D$427,2,FALSE)</f>
        <v>Matt</v>
      </c>
      <c r="F65" s="43" t="str">
        <f>VLOOKUP(C65,Entries!$A$2:$D$427,3,FALSE)</f>
        <v>Simmonds</v>
      </c>
      <c r="G65" s="45" t="str">
        <f>VLOOKUP(C65,Entries!$A$2:$H$427,4,FALSE)</f>
        <v>Guest</v>
      </c>
      <c r="H65" s="45" t="str">
        <f>VLOOKUP(C65,Entries!$A$2:$H$427,5,FALSE)</f>
        <v>John Obika Joggers</v>
      </c>
      <c r="I65" s="45" t="str">
        <f>VLOOKUP(C65,Entries!$A$2:$H$427,6,FALSE)</f>
        <v>m</v>
      </c>
      <c r="J65" s="45">
        <f>VLOOKUP(C65,Entries!$A$2:$H$427,7,FALSE)</f>
        <v>25</v>
      </c>
      <c r="K65" s="46">
        <f>IF(LEFT(I65,1)="M",VLOOKUP(J65,GradingM!$A$2:$C$106,2,FALSE),IF(LEFT(I65,1)="F",VLOOKUP(J65,GradingF!$A$2:$C$101,2,FALSE)," "))</f>
        <v>1</v>
      </c>
      <c r="L65" s="47">
        <f t="shared" si="2"/>
        <v>0.011840277777777778</v>
      </c>
    </row>
    <row r="66" spans="1:12" ht="12.75">
      <c r="A66" s="4">
        <f t="shared" si="0"/>
        <v>46</v>
      </c>
      <c r="B66" s="21">
        <v>64</v>
      </c>
      <c r="C66" s="21">
        <v>46</v>
      </c>
      <c r="D66" s="20">
        <v>0.011851851851851851</v>
      </c>
      <c r="E66" s="21" t="str">
        <f>VLOOKUP(C66,Entries!$A$2:$D$427,2,FALSE)</f>
        <v>Neville </v>
      </c>
      <c r="F66" s="21" t="str">
        <f>VLOOKUP(C66,Entries!$A$2:$D$427,3,FALSE)</f>
        <v>Baker</v>
      </c>
      <c r="G66" s="19" t="str">
        <f>VLOOKUP(C66,Entries!$A$2:$H$427,4,FALSE)</f>
        <v>guest</v>
      </c>
      <c r="H66" s="19" t="str">
        <f>VLOOKUP(C66,Entries!$A$2:$H$427,5,FALSE)</f>
        <v>Headington Roadrunners</v>
      </c>
      <c r="I66" s="19" t="str">
        <f>VLOOKUP(C66,Entries!$A$2:$H$427,6,FALSE)</f>
        <v>mv</v>
      </c>
      <c r="J66" s="19">
        <f>VLOOKUP(C66,Entries!$A$2:$H$427,7,FALSE)</f>
        <v>66</v>
      </c>
      <c r="K66" s="22">
        <f>IF(LEFT(I66,1)="M",VLOOKUP(J66,GradingM!$A$2:$C$106,2,FALSE),IF(LEFT(I66,1)="F",VLOOKUP(J66,GradingF!$A$2:$C$101,2,FALSE)," "))</f>
        <v>0.7735</v>
      </c>
      <c r="L66" s="23">
        <f t="shared" si="2"/>
        <v>0.009167407407407407</v>
      </c>
    </row>
    <row r="67" spans="1:12" ht="12.75">
      <c r="A67" s="4">
        <f aca="true" t="shared" si="3" ref="A67:A100">C67</f>
        <v>117</v>
      </c>
      <c r="B67" s="21">
        <v>65</v>
      </c>
      <c r="C67" s="21">
        <v>117</v>
      </c>
      <c r="D67" s="20">
        <v>0.011932870370370371</v>
      </c>
      <c r="E67" s="21" t="str">
        <f>VLOOKUP(C67,Entries!$A$2:$D$427,2,FALSE)</f>
        <v>Will</v>
      </c>
      <c r="F67" s="21" t="str">
        <f>VLOOKUP(C67,Entries!$A$2:$D$427,3,FALSE)</f>
        <v>Madgwick</v>
      </c>
      <c r="G67" s="19" t="str">
        <f>VLOOKUP(C67,Entries!$A$2:$H$427,4,FALSE)</f>
        <v>County</v>
      </c>
      <c r="H67" s="19" t="str">
        <f>VLOOKUP(C67,Entries!$A$2:$H$427,5,FALSE)</f>
        <v>Transport Development Control</v>
      </c>
      <c r="I67" s="19" t="str">
        <f>VLOOKUP(C67,Entries!$A$2:$H$427,6,FALSE)</f>
        <v>m</v>
      </c>
      <c r="J67" s="19">
        <f>VLOOKUP(C67,Entries!$A$2:$H$427,7,FALSE)</f>
        <v>29</v>
      </c>
      <c r="K67" s="22">
        <f>IF(LEFT(I67,1)="M",VLOOKUP(J67,GradingM!$A$2:$C$106,2,FALSE),IF(LEFT(I67,1)="F",VLOOKUP(J67,GradingF!$A$2:$C$101,2,FALSE)," "))</f>
        <v>1</v>
      </c>
      <c r="L67" s="23">
        <f aca="true" t="shared" si="4" ref="L67:L95">IF(ISNUMBER(D67*K67),D67*K67," ")</f>
        <v>0.011932870370370371</v>
      </c>
    </row>
    <row r="68" spans="1:12" ht="12.75">
      <c r="A68" s="4">
        <f t="shared" si="3"/>
        <v>52</v>
      </c>
      <c r="B68" s="21">
        <v>66</v>
      </c>
      <c r="C68" s="21">
        <v>52</v>
      </c>
      <c r="D68" s="20">
        <v>0.012013888888888888</v>
      </c>
      <c r="E68" s="21" t="str">
        <f>VLOOKUP(C68,Entries!$A$2:$D$427,2,FALSE)</f>
        <v>Gwyneth </v>
      </c>
      <c r="F68" s="21" t="str">
        <f>VLOOKUP(C68,Entries!$A$2:$D$427,3,FALSE)</f>
        <v>Hueter</v>
      </c>
      <c r="G68" s="19" t="str">
        <f>VLOOKUP(C68,Entries!$A$2:$H$427,4,FALSE)</f>
        <v>guest</v>
      </c>
      <c r="H68" s="19" t="str">
        <f>VLOOKUP(C68,Entries!$A$2:$H$427,5,FALSE)</f>
        <v>Oxford City AC</v>
      </c>
      <c r="I68" s="19" t="str">
        <f>VLOOKUP(C68,Entries!$A$2:$H$427,6,FALSE)</f>
        <v>fv</v>
      </c>
      <c r="J68" s="19">
        <f>VLOOKUP(C68,Entries!$A$2:$H$427,7,FALSE)</f>
        <v>62</v>
      </c>
      <c r="K68" s="22">
        <f>IF(LEFT(I68,1)="M",VLOOKUP(J68,GradingM!$A$2:$C$106,2,FALSE),IF(LEFT(I68,1)="F",VLOOKUP(J68,GradingF!$A$2:$C$101,2,FALSE)," "))</f>
        <v>0.7758</v>
      </c>
      <c r="L68" s="23">
        <f t="shared" si="4"/>
        <v>0.009320375</v>
      </c>
    </row>
    <row r="69" spans="1:12" ht="12.75">
      <c r="A69" s="4">
        <f t="shared" si="3"/>
        <v>153</v>
      </c>
      <c r="B69" s="21">
        <v>67</v>
      </c>
      <c r="C69" s="21">
        <v>153</v>
      </c>
      <c r="D69" s="20">
        <v>0.01207175925925926</v>
      </c>
      <c r="E69" s="21" t="str">
        <f>VLOOKUP(C69,Entries!$A$2:$D$427,2,FALSE)</f>
        <v>Sam</v>
      </c>
      <c r="F69" s="21" t="str">
        <f>VLOOKUP(C69,Entries!$A$2:$D$427,3,FALSE)</f>
        <v>Egerton</v>
      </c>
      <c r="G69" s="19" t="str">
        <f>VLOOKUP(C69,Entries!$A$2:$H$427,4,FALSE)</f>
        <v>County</v>
      </c>
      <c r="H69" s="19" t="str">
        <f>VLOOKUP(C69,Entries!$A$2:$H$427,5,FALSE)</f>
        <v>County Library</v>
      </c>
      <c r="I69" s="19" t="str">
        <f>VLOOKUP(C69,Entries!$A$2:$H$427,6,FALSE)</f>
        <v>fv</v>
      </c>
      <c r="J69" s="19">
        <f>VLOOKUP(C69,Entries!$A$2:$H$427,7,FALSE)</f>
        <v>53</v>
      </c>
      <c r="K69" s="22">
        <f>IF(LEFT(I69,1)="M",VLOOKUP(J69,GradingM!$A$2:$C$106,2,FALSE),IF(LEFT(I69,1)="F",VLOOKUP(J69,GradingF!$A$2:$C$101,2,FALSE)," "))</f>
        <v>0.8526</v>
      </c>
      <c r="L69" s="23">
        <f t="shared" si="4"/>
        <v>0.010292381944444444</v>
      </c>
    </row>
    <row r="70" spans="1:12" ht="12.75">
      <c r="A70" s="4">
        <f t="shared" si="3"/>
        <v>82</v>
      </c>
      <c r="B70" s="21">
        <v>68</v>
      </c>
      <c r="C70" s="21">
        <v>82</v>
      </c>
      <c r="D70" s="20">
        <v>0.012199074074074072</v>
      </c>
      <c r="E70" s="21" t="str">
        <f>VLOOKUP(C70,Entries!$A$2:$D$427,2,FALSE)</f>
        <v>Chris</v>
      </c>
      <c r="F70" s="21" t="str">
        <f>VLOOKUP(C70,Entries!$A$2:$D$427,3,FALSE)</f>
        <v>Cameron</v>
      </c>
      <c r="G70" s="19" t="str">
        <f>VLOOKUP(C70,Entries!$A$2:$H$427,4,FALSE)</f>
        <v>City</v>
      </c>
      <c r="H70" s="19" t="str">
        <f>VLOOKUP(C70,Entries!$A$2:$H$427,5,FALSE)</f>
        <v>Policy, Partnerships &amp; Communications</v>
      </c>
      <c r="I70" s="19" t="str">
        <f>VLOOKUP(C70,Entries!$A$2:$H$427,6,FALSE)</f>
        <v>mv</v>
      </c>
      <c r="J70" s="19">
        <f>VLOOKUP(C70,Entries!$A$2:$H$427,7,FALSE)</f>
        <v>37</v>
      </c>
      <c r="K70" s="22">
        <f>IF(LEFT(I70,1)="M",VLOOKUP(J70,GradingM!$A$2:$C$106,2,FALSE),IF(LEFT(I70,1)="F",VLOOKUP(J70,GradingF!$A$2:$C$101,2,FALSE)," "))</f>
        <v>0.9866</v>
      </c>
      <c r="L70" s="23">
        <f t="shared" si="4"/>
        <v>0.01203560648148148</v>
      </c>
    </row>
    <row r="71" spans="1:12" ht="12.75">
      <c r="A71" s="4">
        <f t="shared" si="3"/>
        <v>96</v>
      </c>
      <c r="B71" s="21">
        <v>69</v>
      </c>
      <c r="C71" s="21">
        <v>96</v>
      </c>
      <c r="D71" s="20">
        <v>0.012222222222222223</v>
      </c>
      <c r="E71" s="21" t="str">
        <f>VLOOKUP(C71,Entries!$A$2:$D$427,2,FALSE)</f>
        <v>Richard</v>
      </c>
      <c r="F71" s="21" t="str">
        <f>VLOOKUP(C71,Entries!$A$2:$D$427,3,FALSE)</f>
        <v>Wood</v>
      </c>
      <c r="G71" s="19" t="str">
        <f>VLOOKUP(C71,Entries!$A$2:$H$427,4,FALSE)</f>
        <v>City</v>
      </c>
      <c r="H71" s="19" t="str">
        <f>VLOOKUP(C71,Entries!$A$2:$H$427,5,FALSE)</f>
        <v>Housing Needs</v>
      </c>
      <c r="I71" s="19" t="str">
        <f>VLOOKUP(C71,Entries!$A$2:$H$427,6,FALSE)</f>
        <v>m</v>
      </c>
      <c r="J71" s="19">
        <f>VLOOKUP(C71,Entries!$A$2:$H$427,7,FALSE)</f>
        <v>28</v>
      </c>
      <c r="K71" s="22">
        <f>IF(LEFT(I71,1)="M",VLOOKUP(J71,GradingM!$A$2:$C$106,2,FALSE),IF(LEFT(I71,1)="F",VLOOKUP(J71,GradingF!$A$2:$C$101,2,FALSE)," "))</f>
        <v>1</v>
      </c>
      <c r="L71" s="23">
        <f t="shared" si="4"/>
        <v>0.012222222222222223</v>
      </c>
    </row>
    <row r="72" spans="1:12" ht="12.75">
      <c r="A72" s="4">
        <f t="shared" si="3"/>
        <v>30</v>
      </c>
      <c r="B72" s="21">
        <v>70</v>
      </c>
      <c r="C72" s="21">
        <v>30</v>
      </c>
      <c r="D72" s="20">
        <v>0.012291666666666666</v>
      </c>
      <c r="E72" s="21" t="str">
        <f>VLOOKUP(C72,Entries!$A$2:$D$427,2,FALSE)</f>
        <v>Kate </v>
      </c>
      <c r="F72" s="21" t="str">
        <f>VLOOKUP(C72,Entries!$A$2:$D$427,3,FALSE)</f>
        <v>Holburn</v>
      </c>
      <c r="G72" s="19" t="str">
        <f>VLOOKUP(C72,Entries!$A$2:$H$427,4,FALSE)</f>
        <v>County</v>
      </c>
      <c r="H72" s="19" t="str">
        <f>VLOOKUP(C72,Entries!$A$2:$H$427,5,FALSE)</f>
        <v>Public Health</v>
      </c>
      <c r="I72" s="19" t="str">
        <f>VLOOKUP(C72,Entries!$A$2:$H$427,6,FALSE)</f>
        <v>fv</v>
      </c>
      <c r="J72" s="19">
        <f>VLOOKUP(C72,Entries!$A$2:$H$427,7,FALSE)</f>
        <v>47</v>
      </c>
      <c r="K72" s="22">
        <f>IF(LEFT(I72,1)="M",VLOOKUP(J72,GradingM!$A$2:$C$106,2,FALSE),IF(LEFT(I72,1)="F",VLOOKUP(J72,GradingF!$A$2:$C$101,2,FALSE)," "))</f>
        <v>0.9012</v>
      </c>
      <c r="L72" s="23">
        <f t="shared" si="4"/>
        <v>0.01107725</v>
      </c>
    </row>
    <row r="73" spans="1:12" ht="12.75">
      <c r="A73" s="4">
        <f t="shared" si="3"/>
        <v>29</v>
      </c>
      <c r="B73" s="21">
        <v>71</v>
      </c>
      <c r="C73" s="21">
        <v>29</v>
      </c>
      <c r="D73" s="20">
        <v>0.012430555555555554</v>
      </c>
      <c r="E73" s="21" t="str">
        <f>VLOOKUP(C73,Entries!$A$2:$D$427,2,FALSE)</f>
        <v>Emily</v>
      </c>
      <c r="F73" s="21" t="str">
        <f>VLOOKUP(C73,Entries!$A$2:$D$427,3,FALSE)</f>
        <v>Seabrook</v>
      </c>
      <c r="G73" s="19" t="str">
        <f>VLOOKUP(C73,Entries!$A$2:$H$427,4,FALSE)</f>
        <v>County</v>
      </c>
      <c r="H73" s="19" t="str">
        <f>VLOOKUP(C73,Entries!$A$2:$H$427,5,FALSE)</f>
        <v>Skanska</v>
      </c>
      <c r="I73" s="19" t="str">
        <f>VLOOKUP(C73,Entries!$A$2:$H$427,6,FALSE)</f>
        <v>f</v>
      </c>
      <c r="J73" s="19">
        <f>VLOOKUP(C73,Entries!$A$2:$H$427,7,FALSE)</f>
        <v>23</v>
      </c>
      <c r="K73" s="22">
        <f>IF(LEFT(I73,1)="M",VLOOKUP(J73,GradingM!$A$2:$C$106,2,FALSE),IF(LEFT(I73,1)="F",VLOOKUP(J73,GradingF!$A$2:$C$101,2,FALSE)," "))</f>
        <v>1</v>
      </c>
      <c r="L73" s="23">
        <f t="shared" si="4"/>
        <v>0.012430555555555554</v>
      </c>
    </row>
    <row r="74" spans="1:12" ht="12.75">
      <c r="A74" s="4">
        <f t="shared" si="3"/>
        <v>161</v>
      </c>
      <c r="B74" s="21">
        <v>72</v>
      </c>
      <c r="C74" s="21">
        <v>161</v>
      </c>
      <c r="D74" s="20">
        <v>0.01244212962962963</v>
      </c>
      <c r="E74" s="21" t="str">
        <f>VLOOKUP(C74,Entries!$A$2:$D$427,2,FALSE)</f>
        <v>Oliver</v>
      </c>
      <c r="F74" s="21" t="str">
        <f>VLOOKUP(C74,Entries!$A$2:$D$427,3,FALSE)</f>
        <v>Beech</v>
      </c>
      <c r="G74" s="19" t="str">
        <f>VLOOKUP(C74,Entries!$A$2:$H$427,4,FALSE)</f>
        <v>County</v>
      </c>
      <c r="H74" s="19" t="str">
        <f>VLOOKUP(C74,Entries!$A$2:$H$427,5,FALSE)</f>
        <v>Skanska</v>
      </c>
      <c r="I74" s="19" t="str">
        <f>VLOOKUP(C74,Entries!$A$2:$H$427,6,FALSE)</f>
        <v>m</v>
      </c>
      <c r="J74" s="19">
        <f>VLOOKUP(C74,Entries!$A$2:$H$427,7,FALSE)</f>
        <v>34</v>
      </c>
      <c r="K74" s="22">
        <f>IF(LEFT(I74,1)="M",VLOOKUP(J74,GradingM!$A$2:$C$106,2,FALSE),IF(LEFT(I74,1)="F",VLOOKUP(J74,GradingF!$A$2:$C$101,2,FALSE)," "))</f>
        <v>1</v>
      </c>
      <c r="L74" s="23">
        <f t="shared" si="4"/>
        <v>0.01244212962962963</v>
      </c>
    </row>
    <row r="75" spans="1:12" ht="12.75">
      <c r="A75" s="4">
        <f t="shared" si="3"/>
        <v>130</v>
      </c>
      <c r="B75" s="21">
        <v>73</v>
      </c>
      <c r="C75" s="21">
        <v>130</v>
      </c>
      <c r="D75" s="20">
        <v>0.01247685185185185</v>
      </c>
      <c r="E75" s="21" t="str">
        <f>VLOOKUP(C75,Entries!$A$2:$D$427,2,FALSE)</f>
        <v>Mark</v>
      </c>
      <c r="F75" s="21" t="str">
        <f>VLOOKUP(C75,Entries!$A$2:$D$427,3,FALSE)</f>
        <v>Prestwood</v>
      </c>
      <c r="G75" s="19" t="str">
        <f>VLOOKUP(C75,Entries!$A$2:$H$427,4,FALSE)</f>
        <v>County</v>
      </c>
      <c r="H75" s="19" t="str">
        <f>VLOOKUP(C75,Entries!$A$2:$H$427,5,FALSE)</f>
        <v>Santa's Assets</v>
      </c>
      <c r="I75" s="19" t="str">
        <f>VLOOKUP(C75,Entries!$A$2:$H$427,6,FALSE)</f>
        <v>mv</v>
      </c>
      <c r="J75" s="19">
        <f>VLOOKUP(C75,Entries!$A$2:$H$427,7,FALSE)</f>
        <v>45</v>
      </c>
      <c r="K75" s="22">
        <f>IF(LEFT(I75,1)="M",VLOOKUP(J75,GradingM!$A$2:$C$106,2,FALSE),IF(LEFT(I75,1)="F",VLOOKUP(J75,GradingF!$A$2:$C$101,2,FALSE)," "))</f>
        <v>0.9316</v>
      </c>
      <c r="L75" s="23">
        <f t="shared" si="4"/>
        <v>0.011623435185185183</v>
      </c>
    </row>
    <row r="76" spans="1:12" ht="12.75">
      <c r="A76" s="4">
        <f t="shared" si="3"/>
        <v>71</v>
      </c>
      <c r="B76" s="21">
        <v>74</v>
      </c>
      <c r="C76" s="21">
        <v>71</v>
      </c>
      <c r="D76" s="20">
        <v>0.01252314814814815</v>
      </c>
      <c r="E76" s="21" t="str">
        <f>VLOOKUP(C76,Entries!$A$2:$D$427,2,FALSE)</f>
        <v>Ben</v>
      </c>
      <c r="F76" s="21" t="str">
        <f>VLOOKUP(C76,Entries!$A$2:$D$427,3,FALSE)</f>
        <v>Rout</v>
      </c>
      <c r="G76" s="19" t="str">
        <f>VLOOKUP(C76,Entries!$A$2:$H$427,4,FALSE)</f>
        <v>Guest</v>
      </c>
      <c r="H76" s="19" t="str">
        <f>VLOOKUP(C76,Entries!$A$2:$H$427,5,FALSE)</f>
        <v>Oxford University Press</v>
      </c>
      <c r="I76" s="19" t="str">
        <f>VLOOKUP(C76,Entries!$A$2:$H$427,6,FALSE)</f>
        <v>m</v>
      </c>
      <c r="J76" s="19">
        <f>VLOOKUP(C76,Entries!$A$2:$H$427,7,FALSE)</f>
        <v>24</v>
      </c>
      <c r="K76" s="22">
        <f>IF(LEFT(I76,1)="M",VLOOKUP(J76,GradingM!$A$2:$C$106,2,FALSE),IF(LEFT(I76,1)="F",VLOOKUP(J76,GradingF!$A$2:$C$101,2,FALSE)," "))</f>
        <v>1</v>
      </c>
      <c r="L76" s="23">
        <f t="shared" si="4"/>
        <v>0.01252314814814815</v>
      </c>
    </row>
    <row r="77" spans="1:12" ht="12.75">
      <c r="A77" s="4">
        <f t="shared" si="3"/>
        <v>158</v>
      </c>
      <c r="B77" s="21">
        <v>75</v>
      </c>
      <c r="C77" s="21">
        <v>158</v>
      </c>
      <c r="D77" s="20">
        <v>0.012569444444444446</v>
      </c>
      <c r="E77" s="21" t="str">
        <f>VLOOKUP(C77,Entries!$A$2:$D$427,2,FALSE)</f>
        <v>Clare</v>
      </c>
      <c r="F77" s="21" t="str">
        <f>VLOOKUP(C77,Entries!$A$2:$D$427,3,FALSE)</f>
        <v>Hayns</v>
      </c>
      <c r="G77" s="19" t="str">
        <f>VLOOKUP(C77,Entries!$A$2:$H$427,4,FALSE)</f>
        <v>guest</v>
      </c>
      <c r="H77" s="19" t="str">
        <f>VLOOKUP(C77,Entries!$A$2:$H$427,5,FALSE)</f>
        <v>Christ Church</v>
      </c>
      <c r="I77" s="19" t="str">
        <f>VLOOKUP(C77,Entries!$A$2:$H$427,6,FALSE)</f>
        <v>fv</v>
      </c>
      <c r="J77" s="19">
        <f>VLOOKUP(C77,Entries!$A$2:$H$427,7,FALSE)</f>
        <v>50</v>
      </c>
      <c r="K77" s="22">
        <f>IF(LEFT(I77,1)="M",VLOOKUP(J77,GradingM!$A$2:$C$106,2,FALSE),IF(LEFT(I77,1)="F",VLOOKUP(J77,GradingF!$A$2:$C$101,2,FALSE)," "))</f>
        <v>0.8772</v>
      </c>
      <c r="L77" s="23">
        <f t="shared" si="4"/>
        <v>0.011025916666666668</v>
      </c>
    </row>
    <row r="78" spans="1:12" ht="12.75">
      <c r="A78" s="4">
        <f t="shared" si="3"/>
        <v>157</v>
      </c>
      <c r="B78" s="21">
        <v>76</v>
      </c>
      <c r="C78" s="21">
        <v>157</v>
      </c>
      <c r="D78" s="20">
        <v>0.01258101851851852</v>
      </c>
      <c r="E78" s="21" t="str">
        <f>VLOOKUP(C78,Entries!$A$2:$D$427,2,FALSE)</f>
        <v>Anna</v>
      </c>
      <c r="F78" s="21" t="str">
        <f>VLOOKUP(C78,Entries!$A$2:$D$427,3,FALSE)</f>
        <v>Miles</v>
      </c>
      <c r="G78" s="19" t="str">
        <f>VLOOKUP(C78,Entries!$A$2:$H$427,4,FALSE)</f>
        <v>County</v>
      </c>
      <c r="H78" s="19" t="str">
        <f>VLOOKUP(C78,Entries!$A$2:$H$427,5,FALSE)</f>
        <v>Digital Infrastructure</v>
      </c>
      <c r="I78" s="19" t="str">
        <f>VLOOKUP(C78,Entries!$A$2:$H$427,6,FALSE)</f>
        <v>fv</v>
      </c>
      <c r="J78" s="19">
        <f>VLOOKUP(C78,Entries!$A$2:$H$427,7,FALSE)</f>
        <v>37</v>
      </c>
      <c r="K78" s="22">
        <f>IF(LEFT(I78,1)="M",VLOOKUP(J78,GradingM!$A$2:$C$106,2,FALSE),IF(LEFT(I78,1)="F",VLOOKUP(J78,GradingF!$A$2:$C$101,2,FALSE)," "))</f>
        <v>0.9798</v>
      </c>
      <c r="L78" s="23">
        <f t="shared" si="4"/>
        <v>0.012326881944444446</v>
      </c>
    </row>
    <row r="79" spans="1:12" ht="12.75">
      <c r="A79" s="4">
        <f t="shared" si="3"/>
        <v>142</v>
      </c>
      <c r="B79" s="21">
        <v>77</v>
      </c>
      <c r="C79" s="21">
        <v>142</v>
      </c>
      <c r="D79" s="20">
        <v>0.01266203703703704</v>
      </c>
      <c r="E79" s="21" t="str">
        <f>VLOOKUP(C79,Entries!$A$2:$D$427,2,FALSE)</f>
        <v>Charlotte</v>
      </c>
      <c r="F79" s="21" t="str">
        <f>VLOOKUP(C79,Entries!$A$2:$D$427,3,FALSE)</f>
        <v>White</v>
      </c>
      <c r="G79" s="19" t="str">
        <f>VLOOKUP(C79,Entries!$A$2:$H$427,4,FALSE)</f>
        <v>guest</v>
      </c>
      <c r="H79" s="19" t="str">
        <f>VLOOKUP(C79,Entries!$A$2:$H$427,5,FALSE)</f>
        <v>OUIT Services</v>
      </c>
      <c r="I79" s="19" t="str">
        <f>VLOOKUP(C79,Entries!$A$2:$H$427,6,FALSE)</f>
        <v>fv</v>
      </c>
      <c r="J79" s="19">
        <f>VLOOKUP(C79,Entries!$A$2:$H$427,7,FALSE)</f>
        <v>41</v>
      </c>
      <c r="K79" s="22">
        <f>IF(LEFT(I79,1)="M",VLOOKUP(J79,GradingM!$A$2:$C$106,2,FALSE),IF(LEFT(I79,1)="F",VLOOKUP(J79,GradingF!$A$2:$C$101,2,FALSE)," "))</f>
        <v>0.9454</v>
      </c>
      <c r="L79" s="23">
        <f t="shared" si="4"/>
        <v>0.011970689814814818</v>
      </c>
    </row>
    <row r="80" spans="1:12" ht="12.75">
      <c r="A80" s="4">
        <f t="shared" si="3"/>
        <v>5</v>
      </c>
      <c r="B80" s="21">
        <v>78</v>
      </c>
      <c r="C80" s="21">
        <v>5</v>
      </c>
      <c r="D80" s="20">
        <v>0.01267361111111111</v>
      </c>
      <c r="E80" s="21" t="str">
        <f>VLOOKUP(C80,Entries!$A$2:$D$427,2,FALSE)</f>
        <v>Dave</v>
      </c>
      <c r="F80" s="21" t="str">
        <f>VLOOKUP(C80,Entries!$A$2:$D$427,3,FALSE)</f>
        <v>Parsons</v>
      </c>
      <c r="G80" s="19" t="str">
        <f>VLOOKUP(C80,Entries!$A$2:$H$427,4,FALSE)</f>
        <v>Guest</v>
      </c>
      <c r="H80" s="19" t="str">
        <f>VLOOKUP(C80,Entries!$A$2:$H$427,5,FALSE)</f>
        <v>Oxford City AC</v>
      </c>
      <c r="I80" s="19" t="str">
        <f>VLOOKUP(C80,Entries!$A$2:$H$427,6,FALSE)</f>
        <v>mv</v>
      </c>
      <c r="J80" s="19">
        <f>VLOOKUP(C80,Entries!$A$2:$H$427,7,FALSE)</f>
        <v>73</v>
      </c>
      <c r="K80" s="22">
        <f>IF(LEFT(I80,1)="M",VLOOKUP(J80,GradingM!$A$2:$C$106,2,FALSE),IF(LEFT(I80,1)="F",VLOOKUP(J80,GradingF!$A$2:$C$101,2,FALSE)," "))</f>
        <v>0.7175</v>
      </c>
      <c r="L80" s="23">
        <f t="shared" si="4"/>
        <v>0.00909331597222222</v>
      </c>
    </row>
    <row r="81" spans="1:12" ht="12.75">
      <c r="A81" s="4">
        <f t="shared" si="3"/>
        <v>89</v>
      </c>
      <c r="B81" s="21">
        <v>79</v>
      </c>
      <c r="C81" s="21">
        <v>89</v>
      </c>
      <c r="D81" s="20">
        <v>0.012708333333333334</v>
      </c>
      <c r="E81" s="21" t="str">
        <f>VLOOKUP(C81,Entries!$A$2:$D$427,2,FALSE)</f>
        <v>David</v>
      </c>
      <c r="F81" s="21" t="str">
        <f>VLOOKUP(C81,Entries!$A$2:$D$427,3,FALSE)</f>
        <v>John</v>
      </c>
      <c r="G81" s="19" t="str">
        <f>VLOOKUP(C81,Entries!$A$2:$H$427,4,FALSE)</f>
        <v>City</v>
      </c>
      <c r="H81" s="19" t="str">
        <f>VLOOKUP(C81,Entries!$A$2:$H$427,5,FALSE)</f>
        <v>Environmental Health</v>
      </c>
      <c r="I81" s="19" t="str">
        <f>VLOOKUP(C81,Entries!$A$2:$H$427,6,FALSE)</f>
        <v>mv</v>
      </c>
      <c r="J81" s="19">
        <f>VLOOKUP(C81,Entries!$A$2:$H$427,7,FALSE)</f>
        <v>63</v>
      </c>
      <c r="K81" s="22">
        <f>IF(LEFT(I81,1)="M",VLOOKUP(J81,GradingM!$A$2:$C$106,2,FALSE),IF(LEFT(I81,1)="F",VLOOKUP(J81,GradingF!$A$2:$C$101,2,FALSE)," "))</f>
        <v>0.7982</v>
      </c>
      <c r="L81" s="23">
        <f t="shared" si="4"/>
        <v>0.010143791666666667</v>
      </c>
    </row>
    <row r="82" spans="1:12" ht="12.75">
      <c r="A82" s="4">
        <f t="shared" si="3"/>
        <v>137</v>
      </c>
      <c r="B82" s="21">
        <v>80</v>
      </c>
      <c r="C82" s="21">
        <v>137</v>
      </c>
      <c r="D82" s="20">
        <v>0.012719907407407407</v>
      </c>
      <c r="E82" s="21" t="str">
        <f>VLOOKUP(C82,Entries!$A$2:$D$427,2,FALSE)</f>
        <v>Richard</v>
      </c>
      <c r="F82" s="21" t="str">
        <f>VLOOKUP(C82,Entries!$A$2:$D$427,3,FALSE)</f>
        <v>Bowley</v>
      </c>
      <c r="G82" s="19" t="str">
        <f>VLOOKUP(C82,Entries!$A$2:$H$427,4,FALSE)</f>
        <v>County</v>
      </c>
      <c r="H82" s="19" t="str">
        <f>VLOOKUP(C82,Entries!$A$2:$H$427,5,FALSE)</f>
        <v>Fire &amp; Rescue</v>
      </c>
      <c r="I82" s="19" t="str">
        <f>VLOOKUP(C82,Entries!$A$2:$H$427,6,FALSE)</f>
        <v>mv</v>
      </c>
      <c r="J82" s="19">
        <f>VLOOKUP(C82,Entries!$A$2:$H$427,7,FALSE)</f>
        <v>57</v>
      </c>
      <c r="K82" s="22">
        <f>IF(LEFT(I82,1)="M",VLOOKUP(J82,GradingM!$A$2:$C$106,2,FALSE),IF(LEFT(I82,1)="F",VLOOKUP(J82,GradingF!$A$2:$C$101,2,FALSE)," "))</f>
        <v>0.845</v>
      </c>
      <c r="L82" s="23">
        <f t="shared" si="4"/>
        <v>0.01074832175925926</v>
      </c>
    </row>
    <row r="83" spans="1:12" ht="12.75">
      <c r="A83" s="4">
        <f t="shared" si="3"/>
        <v>175</v>
      </c>
      <c r="B83" s="21">
        <v>81</v>
      </c>
      <c r="C83" s="21">
        <v>175</v>
      </c>
      <c r="D83" s="20">
        <v>0.012858796296296297</v>
      </c>
      <c r="E83" s="21" t="str">
        <f>VLOOKUP(C83,Entries!$A$2:$D$427,2,FALSE)</f>
        <v>Richard</v>
      </c>
      <c r="F83" s="21" t="str">
        <f>VLOOKUP(C83,Entries!$A$2:$D$427,3,FALSE)</f>
        <v>Langton</v>
      </c>
      <c r="G83" s="19" t="str">
        <f>VLOOKUP(C83,Entries!$A$2:$H$427,4,FALSE)</f>
        <v>guest</v>
      </c>
      <c r="H83" s="19" t="str">
        <f>VLOOKUP(C83,Entries!$A$2:$H$427,5,FALSE)</f>
        <v>Oxford city AC</v>
      </c>
      <c r="I83" s="19" t="str">
        <f>VLOOKUP(C83,Entries!$A$2:$H$427,6,FALSE)</f>
        <v>mv</v>
      </c>
      <c r="J83" s="19">
        <f>VLOOKUP(C83,Entries!$A$2:$H$427,7,FALSE)</f>
        <v>74</v>
      </c>
      <c r="K83" s="22">
        <f>IF(LEFT(I83,1)="M",VLOOKUP(J83,GradingM!$A$2:$C$106,2,FALSE),IF(LEFT(I83,1)="F",VLOOKUP(J83,GradingF!$A$2:$C$101,2,FALSE)," "))</f>
        <v>0.7095</v>
      </c>
      <c r="L83" s="23">
        <f t="shared" si="4"/>
        <v>0.009123315972222223</v>
      </c>
    </row>
    <row r="84" spans="1:12" ht="12.75">
      <c r="A84" s="4">
        <f t="shared" si="3"/>
        <v>166</v>
      </c>
      <c r="B84" s="21">
        <v>82</v>
      </c>
      <c r="C84" s="21">
        <v>166</v>
      </c>
      <c r="D84" s="20">
        <v>0.012870370370370372</v>
      </c>
      <c r="E84" s="21" t="str">
        <f>VLOOKUP(C84,Entries!$A$2:$D$427,2,FALSE)</f>
        <v>Mike </v>
      </c>
      <c r="F84" s="21" t="str">
        <f>VLOOKUP(C84,Entries!$A$2:$D$427,3,FALSE)</f>
        <v>Dodgson</v>
      </c>
      <c r="G84" s="19" t="str">
        <f>VLOOKUP(C84,Entries!$A$2:$H$427,4,FALSE)</f>
        <v>Guest</v>
      </c>
      <c r="H84" s="19" t="str">
        <f>VLOOKUP(C84,Entries!$A$2:$H$427,5,FALSE)</f>
        <v>Oxford Mail</v>
      </c>
      <c r="I84" s="19" t="str">
        <f>VLOOKUP(C84,Entries!$A$2:$H$427,6,FALSE)</f>
        <v>m</v>
      </c>
      <c r="J84" s="19">
        <f>VLOOKUP(C84,Entries!$A$2:$H$427,7,FALSE)</f>
        <v>59</v>
      </c>
      <c r="K84" s="22">
        <f>IF(LEFT(I84,1)="M",VLOOKUP(J84,GradingM!$A$2:$C$106,2,FALSE),IF(LEFT(I84,1)="F",VLOOKUP(J84,GradingF!$A$2:$C$101,2,FALSE)," "))</f>
        <v>0.8298</v>
      </c>
      <c r="L84" s="23">
        <f t="shared" si="4"/>
        <v>0.010679833333333335</v>
      </c>
    </row>
    <row r="85" spans="1:12" ht="12.75">
      <c r="A85" s="4">
        <f t="shared" si="3"/>
        <v>74</v>
      </c>
      <c r="B85" s="21">
        <v>83</v>
      </c>
      <c r="C85" s="21">
        <v>74</v>
      </c>
      <c r="D85" s="20">
        <v>0.012881944444444446</v>
      </c>
      <c r="E85" s="21" t="str">
        <f>VLOOKUP(C85,Entries!$A$2:$D$427,2,FALSE)</f>
        <v>Veronika</v>
      </c>
      <c r="F85" s="21" t="str">
        <f>VLOOKUP(C85,Entries!$A$2:$D$427,3,FALSE)</f>
        <v>Sindelarova</v>
      </c>
      <c r="G85" s="19" t="str">
        <f>VLOOKUP(C85,Entries!$A$2:$H$427,4,FALSE)</f>
        <v>Guest</v>
      </c>
      <c r="H85" s="19" t="str">
        <f>VLOOKUP(C85,Entries!$A$2:$H$427,5,FALSE)</f>
        <v>Oxford University Press</v>
      </c>
      <c r="I85" s="19" t="str">
        <f>VLOOKUP(C85,Entries!$A$2:$H$427,6,FALSE)</f>
        <v>f</v>
      </c>
      <c r="J85" s="19">
        <f>VLOOKUP(C85,Entries!$A$2:$H$427,7,FALSE)</f>
        <v>32</v>
      </c>
      <c r="K85" s="22">
        <f>IF(LEFT(I85,1)="M",VLOOKUP(J85,GradingM!$A$2:$C$106,2,FALSE),IF(LEFT(I85,1)="F",VLOOKUP(J85,GradingF!$A$2:$C$101,2,FALSE)," "))</f>
        <v>1</v>
      </c>
      <c r="L85" s="23">
        <f t="shared" si="4"/>
        <v>0.012881944444444446</v>
      </c>
    </row>
    <row r="86" spans="1:12" ht="12.75">
      <c r="A86" s="4">
        <f t="shared" si="3"/>
        <v>156</v>
      </c>
      <c r="B86" s="21">
        <v>84</v>
      </c>
      <c r="C86" s="21">
        <v>156</v>
      </c>
      <c r="D86" s="20">
        <v>0.012939814814814814</v>
      </c>
      <c r="E86" s="21" t="str">
        <f>VLOOKUP(C86,Entries!$A$2:$D$427,2,FALSE)</f>
        <v>Emma</v>
      </c>
      <c r="F86" s="21" t="str">
        <f>VLOOKUP(C86,Entries!$A$2:$D$427,3,FALSE)</f>
        <v>Day</v>
      </c>
      <c r="G86" s="19" t="str">
        <f>VLOOKUP(C86,Entries!$A$2:$H$427,4,FALSE)</f>
        <v>County</v>
      </c>
      <c r="H86" s="19" t="str">
        <f>VLOOKUP(C86,Entries!$A$2:$H$427,5,FALSE)</f>
        <v>Internal Audit</v>
      </c>
      <c r="I86" s="19" t="str">
        <f>VLOOKUP(C86,Entries!$A$2:$H$427,6,FALSE)</f>
        <v>fv</v>
      </c>
      <c r="J86" s="19">
        <f>VLOOKUP(C86,Entries!$A$2:$H$427,7,FALSE)</f>
        <v>42</v>
      </c>
      <c r="K86" s="22">
        <f>IF(LEFT(I86,1)="M",VLOOKUP(J86,GradingM!$A$2:$C$106,2,FALSE),IF(LEFT(I86,1)="F",VLOOKUP(J86,GradingF!$A$2:$C$101,2,FALSE)," "))</f>
        <v>0.9408</v>
      </c>
      <c r="L86" s="23">
        <f t="shared" si="4"/>
        <v>0.012173777777777776</v>
      </c>
    </row>
    <row r="87" spans="1:12" ht="12.75">
      <c r="A87" s="4">
        <f t="shared" si="3"/>
        <v>129</v>
      </c>
      <c r="B87" s="21">
        <v>85</v>
      </c>
      <c r="C87" s="21">
        <v>129</v>
      </c>
      <c r="D87" s="20">
        <v>0.012974537037037036</v>
      </c>
      <c r="E87" s="21" t="str">
        <f>VLOOKUP(C87,Entries!$A$2:$D$427,2,FALSE)</f>
        <v>Adam</v>
      </c>
      <c r="F87" s="21" t="str">
        <f>VLOOKUP(C87,Entries!$A$2:$D$427,3,FALSE)</f>
        <v>McQueen</v>
      </c>
      <c r="G87" s="19" t="str">
        <f>VLOOKUP(C87,Entries!$A$2:$H$427,4,FALSE)</f>
        <v>County</v>
      </c>
      <c r="H87" s="19" t="str">
        <f>VLOOKUP(C87,Entries!$A$2:$H$427,5,FALSE)</f>
        <v>Santa's Assets</v>
      </c>
      <c r="I87" s="19" t="str">
        <f>VLOOKUP(C87,Entries!$A$2:$H$427,6,FALSE)</f>
        <v>m</v>
      </c>
      <c r="J87" s="19">
        <f>VLOOKUP(C87,Entries!$A$2:$H$427,7,FALSE)</f>
        <v>39</v>
      </c>
      <c r="K87" s="22">
        <f>IF(LEFT(I87,1)="M",VLOOKUP(J87,GradingM!$A$2:$C$106,2,FALSE),IF(LEFT(I87,1)="F",VLOOKUP(J87,GradingF!$A$2:$C$101,2,FALSE)," "))</f>
        <v>0.9729</v>
      </c>
      <c r="L87" s="23">
        <f t="shared" si="4"/>
        <v>0.012622927083333332</v>
      </c>
    </row>
    <row r="88" spans="1:12" ht="12.75">
      <c r="A88" s="4">
        <f t="shared" si="3"/>
        <v>123</v>
      </c>
      <c r="B88" s="21">
        <v>86</v>
      </c>
      <c r="C88" s="21">
        <v>123</v>
      </c>
      <c r="D88" s="20">
        <v>0.012997685185185183</v>
      </c>
      <c r="E88" s="21" t="str">
        <f>VLOOKUP(C88,Entries!$A$2:$D$427,2,FALSE)</f>
        <v>Andrew </v>
      </c>
      <c r="F88" s="21" t="str">
        <f>VLOOKUP(C88,Entries!$A$2:$D$427,3,FALSE)</f>
        <v>Sunderland</v>
      </c>
      <c r="G88" s="19" t="str">
        <f>VLOOKUP(C88,Entries!$A$2:$H$427,4,FALSE)</f>
        <v>City</v>
      </c>
      <c r="H88" s="19" t="str">
        <f>VLOOKUP(C88,Entries!$A$2:$H$427,5,FALSE)</f>
        <v>Environmental Sustainability</v>
      </c>
      <c r="I88" s="19" t="str">
        <f>VLOOKUP(C88,Entries!$A$2:$H$427,6,FALSE)</f>
        <v>m</v>
      </c>
      <c r="J88" s="19">
        <f>VLOOKUP(C88,Entries!$A$2:$H$427,7,FALSE)</f>
        <v>25</v>
      </c>
      <c r="K88" s="22">
        <f>IF(LEFT(I88,1)="M",VLOOKUP(J88,GradingM!$A$2:$C$106,2,FALSE),IF(LEFT(I88,1)="F",VLOOKUP(J88,GradingF!$A$2:$C$101,2,FALSE)," "))</f>
        <v>1</v>
      </c>
      <c r="L88" s="23">
        <f t="shared" si="4"/>
        <v>0.012997685185185183</v>
      </c>
    </row>
    <row r="89" spans="1:12" ht="12.75">
      <c r="A89" s="4">
        <f t="shared" si="3"/>
        <v>133</v>
      </c>
      <c r="B89" s="21">
        <v>87</v>
      </c>
      <c r="C89" s="21">
        <v>133</v>
      </c>
      <c r="D89" s="20">
        <v>0.013078703703703703</v>
      </c>
      <c r="E89" s="21" t="str">
        <f>VLOOKUP(C89,Entries!$A$2:$D$427,2,FALSE)</f>
        <v>Laurence</v>
      </c>
      <c r="F89" s="21" t="str">
        <f>VLOOKUP(C89,Entries!$A$2:$D$427,3,FALSE)</f>
        <v>Smith</v>
      </c>
      <c r="G89" s="19" t="str">
        <f>VLOOKUP(C89,Entries!$A$2:$H$427,4,FALSE)</f>
        <v>County</v>
      </c>
      <c r="H89" s="19" t="str">
        <f>VLOOKUP(C89,Entries!$A$2:$H$427,5,FALSE)</f>
        <v>Santa's Assets</v>
      </c>
      <c r="I89" s="19" t="str">
        <f>VLOOKUP(C89,Entries!$A$2:$H$427,6,FALSE)</f>
        <v>m</v>
      </c>
      <c r="J89" s="19">
        <f>VLOOKUP(C89,Entries!$A$2:$H$427,7,FALSE)</f>
        <v>42</v>
      </c>
      <c r="K89" s="22">
        <f>IF(LEFT(I89,1)="M",VLOOKUP(J89,GradingM!$A$2:$C$106,2,FALSE),IF(LEFT(I89,1)="F",VLOOKUP(J89,GradingF!$A$2:$C$101,2,FALSE)," "))</f>
        <v>0.9523</v>
      </c>
      <c r="L89" s="23">
        <f t="shared" si="4"/>
        <v>0.012454849537037037</v>
      </c>
    </row>
    <row r="90" spans="1:12" ht="12.75">
      <c r="A90" s="4">
        <f t="shared" si="3"/>
        <v>147</v>
      </c>
      <c r="B90" s="21">
        <v>88</v>
      </c>
      <c r="C90" s="21">
        <v>147</v>
      </c>
      <c r="D90" s="20">
        <v>0.013113425925925926</v>
      </c>
      <c r="E90" s="21" t="str">
        <f>VLOOKUP(C90,Entries!$A$2:$D$427,2,FALSE)</f>
        <v>Sam </v>
      </c>
      <c r="F90" s="21" t="str">
        <f>VLOOKUP(C90,Entries!$A$2:$D$427,3,FALSE)</f>
        <v>Rendell</v>
      </c>
      <c r="G90" s="19" t="str">
        <f>VLOOKUP(C90,Entries!$A$2:$H$427,4,FALSE)</f>
        <v>guest</v>
      </c>
      <c r="H90" s="19" t="str">
        <f>VLOOKUP(C90,Entries!$A$2:$H$427,5,FALSE)</f>
        <v>OUIT Services</v>
      </c>
      <c r="I90" s="19" t="str">
        <f>VLOOKUP(C90,Entries!$A$2:$H$427,6,FALSE)</f>
        <v>m</v>
      </c>
      <c r="J90" s="19">
        <f>VLOOKUP(C90,Entries!$A$2:$H$427,7,FALSE)</f>
        <v>38</v>
      </c>
      <c r="K90" s="22">
        <f>IF(LEFT(I90,1)="M",VLOOKUP(J90,GradingM!$A$2:$C$106,2,FALSE),IF(LEFT(I90,1)="F",VLOOKUP(J90,GradingF!$A$2:$C$101,2,FALSE)," "))</f>
        <v>0.9797</v>
      </c>
      <c r="L90" s="23">
        <f t="shared" si="4"/>
        <v>0.01284722337962963</v>
      </c>
    </row>
    <row r="91" spans="1:12" ht="12.75">
      <c r="A91" s="4">
        <f t="shared" si="3"/>
        <v>148</v>
      </c>
      <c r="B91" s="21">
        <v>89</v>
      </c>
      <c r="C91" s="21">
        <v>148</v>
      </c>
      <c r="D91" s="20">
        <v>0.013113425925925926</v>
      </c>
      <c r="E91" s="21" t="str">
        <f>VLOOKUP(C91,Entries!$A$2:$D$427,2,FALSE)</f>
        <v>Rachel </v>
      </c>
      <c r="F91" s="21" t="str">
        <f>VLOOKUP(C91,Entries!$A$2:$D$427,3,FALSE)</f>
        <v>Slade</v>
      </c>
      <c r="G91" s="19" t="str">
        <f>VLOOKUP(C91,Entries!$A$2:$H$427,4,FALSE)</f>
        <v>guest</v>
      </c>
      <c r="H91" s="19" t="str">
        <f>VLOOKUP(C91,Entries!$A$2:$H$427,5,FALSE)</f>
        <v>OUIT Services</v>
      </c>
      <c r="I91" s="19" t="str">
        <f>VLOOKUP(C91,Entries!$A$2:$H$427,6,FALSE)</f>
        <v>fv</v>
      </c>
      <c r="J91" s="19">
        <f>VLOOKUP(C91,Entries!$A$2:$H$427,7,FALSE)</f>
        <v>57</v>
      </c>
      <c r="K91" s="22">
        <f>IF(LEFT(I91,1)="M",VLOOKUP(J91,GradingM!$A$2:$C$106,2,FALSE),IF(LEFT(I91,1)="F",VLOOKUP(J91,GradingF!$A$2:$C$101,2,FALSE)," "))</f>
        <v>0.8186</v>
      </c>
      <c r="L91" s="23">
        <f t="shared" si="4"/>
        <v>0.010734650462962963</v>
      </c>
    </row>
    <row r="92" spans="1:12" ht="12.75">
      <c r="A92" s="4">
        <f t="shared" si="3"/>
        <v>105</v>
      </c>
      <c r="B92" s="21">
        <v>90</v>
      </c>
      <c r="C92" s="21">
        <v>105</v>
      </c>
      <c r="D92" s="20">
        <v>0.013217592592592593</v>
      </c>
      <c r="E92" s="21" t="str">
        <f>VLOOKUP(C92,Entries!$A$2:$D$427,2,FALSE)</f>
        <v>Brendan</v>
      </c>
      <c r="F92" s="21" t="str">
        <f>VLOOKUP(C92,Entries!$A$2:$D$427,3,FALSE)</f>
        <v>Wall</v>
      </c>
      <c r="G92" s="19" t="str">
        <f>VLOOKUP(C92,Entries!$A$2:$H$427,4,FALSE)</f>
        <v>City</v>
      </c>
      <c r="H92" s="19" t="str">
        <f>VLOOKUP(C92,Entries!$A$2:$H$427,5,FALSE)</f>
        <v>Active Communities</v>
      </c>
      <c r="I92" s="19" t="str">
        <f>VLOOKUP(C92,Entries!$A$2:$H$427,6,FALSE)</f>
        <v>m</v>
      </c>
      <c r="J92" s="19">
        <f>VLOOKUP(C92,Entries!$A$2:$H$427,7,FALSE)</f>
        <v>17</v>
      </c>
      <c r="K92" s="22">
        <f>IF(LEFT(I92,1)="M",VLOOKUP(J92,GradingM!$A$2:$C$106,2,FALSE),IF(LEFT(I92,1)="F",VLOOKUP(J92,GradingF!$A$2:$C$101,2,FALSE)," "))</f>
        <v>1</v>
      </c>
      <c r="L92" s="23">
        <f t="shared" si="4"/>
        <v>0.013217592592592593</v>
      </c>
    </row>
    <row r="93" spans="1:12" ht="12.75">
      <c r="A93" s="4">
        <f t="shared" si="3"/>
        <v>164</v>
      </c>
      <c r="B93" s="21">
        <v>91</v>
      </c>
      <c r="C93" s="21">
        <v>164</v>
      </c>
      <c r="D93" s="20">
        <v>0.01324074074074074</v>
      </c>
      <c r="E93" s="21" t="str">
        <f>VLOOKUP(C93,Entries!$A$2:$D$427,2,FALSE)</f>
        <v>Saffron</v>
      </c>
      <c r="F93" s="21" t="str">
        <f>VLOOKUP(C93,Entries!$A$2:$D$427,3,FALSE)</f>
        <v>Greenwood</v>
      </c>
      <c r="G93" s="19" t="str">
        <f>VLOOKUP(C93,Entries!$A$2:$H$427,4,FALSE)</f>
        <v>guest</v>
      </c>
      <c r="H93" s="19" t="str">
        <f>VLOOKUP(C93,Entries!$A$2:$H$427,5,FALSE)</f>
        <v>OUIT Services</v>
      </c>
      <c r="I93" s="19" t="str">
        <f>VLOOKUP(C93,Entries!$A$2:$H$427,6,FALSE)</f>
        <v>fv</v>
      </c>
      <c r="J93" s="19">
        <f>VLOOKUP(C93,Entries!$A$2:$H$427,7,FALSE)</f>
        <v>42</v>
      </c>
      <c r="K93" s="22">
        <f>IF(LEFT(I93,1)="M",VLOOKUP(J93,GradingM!$A$2:$C$106,2,FALSE),IF(LEFT(I93,1)="F",VLOOKUP(J93,GradingF!$A$2:$C$101,2,FALSE)," "))</f>
        <v>0.9408</v>
      </c>
      <c r="L93" s="23">
        <f t="shared" si="4"/>
        <v>0.012456888888888889</v>
      </c>
    </row>
    <row r="94" spans="1:12" ht="12.75">
      <c r="A94" s="4">
        <f t="shared" si="3"/>
        <v>104</v>
      </c>
      <c r="B94" s="21">
        <v>92</v>
      </c>
      <c r="C94" s="21">
        <v>104</v>
      </c>
      <c r="D94" s="20">
        <v>0.01324074074074074</v>
      </c>
      <c r="E94" s="21" t="str">
        <f>VLOOKUP(C94,Entries!$A$2:$D$427,2,FALSE)</f>
        <v>Vicki</v>
      </c>
      <c r="F94" s="21" t="str">
        <f>VLOOKUP(C94,Entries!$A$2:$D$427,3,FALSE)</f>
        <v>Galvin</v>
      </c>
      <c r="G94" s="19" t="str">
        <f>VLOOKUP(C94,Entries!$A$2:$H$427,4,FALSE)</f>
        <v>City</v>
      </c>
      <c r="H94" s="19" t="str">
        <f>VLOOKUP(C94,Entries!$A$2:$H$427,5,FALSE)</f>
        <v>Active Communities</v>
      </c>
      <c r="I94" s="19" t="str">
        <f>VLOOKUP(C94,Entries!$A$2:$H$427,6,FALSE)</f>
        <v>FV</v>
      </c>
      <c r="J94" s="19">
        <f>VLOOKUP(C94,Entries!$A$2:$H$427,7,FALSE)</f>
        <v>37</v>
      </c>
      <c r="K94" s="22">
        <f>IF(LEFT(I94,1)="M",VLOOKUP(J94,GradingM!$A$2:$C$106,2,FALSE),IF(LEFT(I94,1)="F",VLOOKUP(J94,GradingF!$A$2:$C$101,2,FALSE)," "))</f>
        <v>0.9798</v>
      </c>
      <c r="L94" s="23">
        <f t="shared" si="4"/>
        <v>0.012973277777777778</v>
      </c>
    </row>
    <row r="95" spans="1:12" ht="12.75">
      <c r="A95" s="4">
        <f t="shared" si="3"/>
        <v>93</v>
      </c>
      <c r="B95" s="21">
        <v>93</v>
      </c>
      <c r="C95" s="21">
        <v>93</v>
      </c>
      <c r="D95" s="20">
        <v>0.013252314814814814</v>
      </c>
      <c r="E95" s="21" t="str">
        <f>VLOOKUP(C95,Entries!$A$2:$D$427,2,FALSE)</f>
        <v>Nerys</v>
      </c>
      <c r="F95" s="21" t="str">
        <f>VLOOKUP(C95,Entries!$A$2:$D$427,3,FALSE)</f>
        <v>Parry</v>
      </c>
      <c r="G95" s="19" t="str">
        <f>VLOOKUP(C95,Entries!$A$2:$H$427,4,FALSE)</f>
        <v>City</v>
      </c>
      <c r="H95" s="19" t="str">
        <f>VLOOKUP(C95,Entries!$A$2:$H$427,5,FALSE)</f>
        <v>Housing Needs</v>
      </c>
      <c r="I95" s="19" t="str">
        <f>VLOOKUP(C95,Entries!$A$2:$H$427,6,FALSE)</f>
        <v>fv</v>
      </c>
      <c r="J95" s="19">
        <f>VLOOKUP(C95,Entries!$A$2:$H$427,7,FALSE)</f>
        <v>45</v>
      </c>
      <c r="K95" s="22">
        <f>IF(LEFT(I95,1)="M",VLOOKUP(J95,GradingM!$A$2:$C$106,2,FALSE),IF(LEFT(I95,1)="F",VLOOKUP(J95,GradingF!$A$2:$C$101,2,FALSE)," "))</f>
        <v>0.9172</v>
      </c>
      <c r="L95" s="23">
        <f t="shared" si="4"/>
        <v>0.012155023148148147</v>
      </c>
    </row>
    <row r="96" spans="1:12" ht="12.75">
      <c r="A96" s="4">
        <f t="shared" si="3"/>
        <v>112</v>
      </c>
      <c r="B96" s="21">
        <v>94</v>
      </c>
      <c r="C96" s="21">
        <v>112</v>
      </c>
      <c r="D96" s="20">
        <v>0.013275462962962963</v>
      </c>
      <c r="E96" s="21" t="str">
        <f>VLOOKUP(C96,Entries!$A$2:$D$427,2,FALSE)</f>
        <v>Anita</v>
      </c>
      <c r="F96" s="21" t="str">
        <f>VLOOKUP(C96,Entries!$A$2:$D$427,3,FALSE)</f>
        <v>Syphas</v>
      </c>
      <c r="G96" s="19" t="str">
        <f>VLOOKUP(C96,Entries!$A$2:$H$427,4,FALSE)</f>
        <v>County</v>
      </c>
      <c r="H96" s="19" t="str">
        <f>VLOOKUP(C96,Entries!$A$2:$H$427,5,FALSE)</f>
        <v>Running Fleet</v>
      </c>
      <c r="I96" s="19" t="str">
        <f>VLOOKUP(C96,Entries!$A$2:$H$427,6,FALSE)</f>
        <v>fv</v>
      </c>
      <c r="J96" s="19">
        <f>VLOOKUP(C96,Entries!$A$2:$H$427,7,FALSE)</f>
        <v>45</v>
      </c>
      <c r="K96" s="22">
        <f>IF(LEFT(I96,1)="M",VLOOKUP(J96,GradingM!$A$2:$C$106,2,FALSE),IF(LEFT(I96,1)="F",VLOOKUP(J96,GradingF!$A$2:$C$101,2,FALSE)," "))</f>
        <v>0.9172</v>
      </c>
      <c r="L96" s="23">
        <f aca="true" t="shared" si="5" ref="L96:L130">IF(ISNUMBER(D96*K96),D96*K96," ")</f>
        <v>0.012176254629629629</v>
      </c>
    </row>
    <row r="97" spans="1:12" ht="12.75">
      <c r="A97" s="42">
        <f t="shared" si="3"/>
        <v>78</v>
      </c>
      <c r="B97" s="21">
        <v>95</v>
      </c>
      <c r="C97" s="21">
        <v>78</v>
      </c>
      <c r="D97" s="20">
        <v>0.013368055555555557</v>
      </c>
      <c r="E97" s="21" t="str">
        <f>VLOOKUP(C97,Entries!$A$2:$D$427,2,FALSE)</f>
        <v>Tim</v>
      </c>
      <c r="F97" s="21" t="str">
        <f>VLOOKUP(C97,Entries!$A$2:$D$427,3,FALSE)</f>
        <v>Shepherd</v>
      </c>
      <c r="G97" s="19" t="str">
        <f>VLOOKUP(C97,Entries!$A$2:$H$427,4,FALSE)</f>
        <v>guest</v>
      </c>
      <c r="H97" s="19" t="str">
        <f>VLOOKUP(C97,Entries!$A$2:$H$427,5,FALSE)</f>
        <v>-</v>
      </c>
      <c r="I97" s="19" t="str">
        <f>VLOOKUP(C97,Entries!$A$2:$H$427,6,FALSE)</f>
        <v>mv</v>
      </c>
      <c r="J97" s="19">
        <f>VLOOKUP(C97,Entries!$A$2:$H$427,7,FALSE)</f>
        <v>70</v>
      </c>
      <c r="K97" s="22">
        <f>IF(LEFT(I97,1)="M",VLOOKUP(J97,GradingM!$A$2:$C$106,2,FALSE),IF(LEFT(I97,1)="F",VLOOKUP(J97,GradingF!$A$2:$C$101,2,FALSE)," "))</f>
        <v>0.7415</v>
      </c>
      <c r="L97" s="23">
        <f t="shared" si="5"/>
        <v>0.009912413194444445</v>
      </c>
    </row>
    <row r="98" spans="1:12" ht="12.75">
      <c r="A98" s="42">
        <f t="shared" si="3"/>
        <v>83</v>
      </c>
      <c r="B98" s="21">
        <v>96</v>
      </c>
      <c r="C98" s="21">
        <v>83</v>
      </c>
      <c r="D98" s="20">
        <v>0.013425925925925924</v>
      </c>
      <c r="E98" s="21" t="str">
        <f>VLOOKUP(C98,Entries!$A$2:$D$427,2,FALSE)</f>
        <v>Richard</v>
      </c>
      <c r="F98" s="21" t="str">
        <f>VLOOKUP(C98,Entries!$A$2:$D$427,3,FALSE)</f>
        <v>Jones</v>
      </c>
      <c r="G98" s="19" t="str">
        <f>VLOOKUP(C98,Entries!$A$2:$H$427,4,FALSE)</f>
        <v>City</v>
      </c>
      <c r="H98" s="19" t="str">
        <f>VLOOKUP(C98,Entries!$A$2:$H$427,5,FALSE)</f>
        <v>Welfare Reform</v>
      </c>
      <c r="I98" s="19" t="str">
        <f>VLOOKUP(C98,Entries!$A$2:$H$427,6,FALSE)</f>
        <v>m</v>
      </c>
      <c r="J98" s="19">
        <f>VLOOKUP(C98,Entries!$A$2:$H$427,7,FALSE)</f>
        <v>29</v>
      </c>
      <c r="K98" s="22">
        <f>IF(LEFT(I98,1)="M",VLOOKUP(J98,GradingM!$A$2:$C$106,2,FALSE),IF(LEFT(I98,1)="F",VLOOKUP(J98,GradingF!$A$2:$C$101,2,FALSE)," "))</f>
        <v>1</v>
      </c>
      <c r="L98" s="23">
        <f t="shared" si="5"/>
        <v>0.013425925925925924</v>
      </c>
    </row>
    <row r="99" spans="1:12" ht="12.75">
      <c r="A99" s="42">
        <f t="shared" si="3"/>
        <v>116</v>
      </c>
      <c r="B99" s="21">
        <v>97</v>
      </c>
      <c r="C99" s="21">
        <v>116</v>
      </c>
      <c r="D99" s="20">
        <v>0.013518518518518518</v>
      </c>
      <c r="E99" s="21" t="str">
        <f>VLOOKUP(C99,Entries!$A$2:$D$427,2,FALSE)</f>
        <v>Sumeera</v>
      </c>
      <c r="F99" s="21" t="str">
        <f>VLOOKUP(C99,Entries!$A$2:$D$427,3,FALSE)</f>
        <v>Ali</v>
      </c>
      <c r="G99" s="19" t="str">
        <f>VLOOKUP(C99,Entries!$A$2:$H$427,4,FALSE)</f>
        <v>County</v>
      </c>
      <c r="H99" s="19" t="str">
        <f>VLOOKUP(C99,Entries!$A$2:$H$427,5,FALSE)</f>
        <v>Running Fleet</v>
      </c>
      <c r="I99" s="19" t="str">
        <f>VLOOKUP(C99,Entries!$A$2:$H$427,6,FALSE)</f>
        <v>f</v>
      </c>
      <c r="J99" s="19">
        <f>VLOOKUP(C99,Entries!$A$2:$H$427,7,FALSE)</f>
        <v>33</v>
      </c>
      <c r="K99" s="22">
        <f>IF(LEFT(I99,1)="M",VLOOKUP(J99,GradingM!$A$2:$C$106,2,FALSE),IF(LEFT(I99,1)="F",VLOOKUP(J99,GradingF!$A$2:$C$101,2,FALSE)," "))</f>
        <v>1</v>
      </c>
      <c r="L99" s="23">
        <f t="shared" si="5"/>
        <v>0.013518518518518518</v>
      </c>
    </row>
    <row r="100" spans="1:12" ht="12.75">
      <c r="A100" s="42">
        <f t="shared" si="3"/>
        <v>9</v>
      </c>
      <c r="B100" s="21">
        <v>98</v>
      </c>
      <c r="C100" s="21">
        <v>9</v>
      </c>
      <c r="D100" s="20">
        <v>0.013541666666666667</v>
      </c>
      <c r="E100" s="21" t="str">
        <f>VLOOKUP(C100,Entries!$A$2:$D$427,2,FALSE)</f>
        <v>Ged</v>
      </c>
      <c r="F100" s="21" t="str">
        <f>VLOOKUP(C100,Entries!$A$2:$D$427,3,FALSE)</f>
        <v>Taylor</v>
      </c>
      <c r="G100" s="19" t="str">
        <f>VLOOKUP(C100,Entries!$A$2:$H$427,4,FALSE)</f>
        <v>County</v>
      </c>
      <c r="H100" s="19" t="str">
        <f>VLOOKUP(C100,Entries!$A$2:$H$427,5,FALSE)</f>
        <v>Virtual School &amp; Joint Commissioning</v>
      </c>
      <c r="I100" s="19" t="str">
        <f>VLOOKUP(C100,Entries!$A$2:$H$427,6,FALSE)</f>
        <v>mv</v>
      </c>
      <c r="J100" s="19">
        <f>VLOOKUP(C100,Entries!$A$2:$H$427,7,FALSE)</f>
        <v>68</v>
      </c>
      <c r="K100" s="22">
        <f>IF(LEFT(I100,1)="M",VLOOKUP(J100,GradingM!$A$2:$C$106,2,FALSE),IF(LEFT(I100,1)="F",VLOOKUP(J100,GradingF!$A$2:$C$101,2,FALSE)," "))</f>
        <v>0.7575</v>
      </c>
      <c r="L100" s="23">
        <f t="shared" si="5"/>
        <v>0.0102578125</v>
      </c>
    </row>
    <row r="101" spans="2:12" ht="12.75">
      <c r="B101" s="21">
        <v>99</v>
      </c>
      <c r="C101" s="21">
        <v>35</v>
      </c>
      <c r="D101" s="20">
        <v>0.01355324074074074</v>
      </c>
      <c r="E101" s="21" t="str">
        <f>VLOOKUP(C101,Entries!$A$2:$D$427,2,FALSE)</f>
        <v>Fiona</v>
      </c>
      <c r="F101" s="21" t="str">
        <f>VLOOKUP(C101,Entries!$A$2:$D$427,3,FALSE)</f>
        <v>van Galen</v>
      </c>
      <c r="G101" s="19" t="str">
        <f>VLOOKUP(C101,Entries!$A$2:$H$427,4,FALSE)</f>
        <v>County</v>
      </c>
      <c r="H101" s="19" t="str">
        <f>VLOOKUP(C101,Entries!$A$2:$H$427,5,FALSE)</f>
        <v>Joint Commissioning</v>
      </c>
      <c r="I101" s="19" t="str">
        <f>VLOOKUP(C101,Entries!$A$2:$H$427,6,FALSE)</f>
        <v>FV</v>
      </c>
      <c r="J101" s="19">
        <f>VLOOKUP(C101,Entries!$A$2:$H$427,7,FALSE)</f>
        <v>58</v>
      </c>
      <c r="K101" s="22">
        <f>IF(LEFT(I101,1)="M",VLOOKUP(J101,GradingM!$A$2:$C$106,2,FALSE),IF(LEFT(I101,1)="F",VLOOKUP(J101,GradingF!$A$2:$C$101,2,FALSE)," "))</f>
        <v>0.8106</v>
      </c>
      <c r="L101" s="23">
        <f t="shared" si="5"/>
        <v>0.010986256944444444</v>
      </c>
    </row>
    <row r="102" spans="2:12" ht="12.75">
      <c r="B102" s="21">
        <v>100</v>
      </c>
      <c r="C102" s="21">
        <v>22</v>
      </c>
      <c r="D102" s="20">
        <v>0.013738425925925926</v>
      </c>
      <c r="E102" s="21" t="str">
        <f>VLOOKUP(C102,Entries!$A$2:$D$427,2,FALSE)</f>
        <v>David</v>
      </c>
      <c r="F102" s="21" t="str">
        <f>VLOOKUP(C102,Entries!$A$2:$D$427,3,FALSE)</f>
        <v>Upjohn</v>
      </c>
      <c r="G102" s="19" t="str">
        <f>VLOOKUP(C102,Entries!$A$2:$H$427,4,FALSE)</f>
        <v>County</v>
      </c>
      <c r="H102" s="19" t="str">
        <f>VLOOKUP(C102,Entries!$A$2:$H$427,5,FALSE)</f>
        <v>In it for the cake</v>
      </c>
      <c r="I102" s="19" t="str">
        <f>VLOOKUP(C102,Entries!$A$2:$H$427,6,FALSE)</f>
        <v>m</v>
      </c>
      <c r="J102" s="19">
        <f>VLOOKUP(C102,Entries!$A$2:$H$427,7,FALSE)</f>
        <v>25</v>
      </c>
      <c r="K102" s="22">
        <f>IF(LEFT(I102,1)="M",VLOOKUP(J102,GradingM!$A$2:$C$106,2,FALSE),IF(LEFT(I102,1)="F",VLOOKUP(J102,GradingF!$A$2:$C$101,2,FALSE)," "))</f>
        <v>1</v>
      </c>
      <c r="L102" s="23">
        <f t="shared" si="5"/>
        <v>0.013738425925925926</v>
      </c>
    </row>
    <row r="103" spans="2:12" ht="12.75">
      <c r="B103" s="21">
        <v>101</v>
      </c>
      <c r="C103" s="21">
        <v>23</v>
      </c>
      <c r="D103" s="20">
        <v>0.013738425925925926</v>
      </c>
      <c r="E103" s="21" t="str">
        <f>VLOOKUP(C103,Entries!$A$2:$D$427,2,FALSE)</f>
        <v>Catherine</v>
      </c>
      <c r="F103" s="21" t="str">
        <f>VLOOKUP(C103,Entries!$A$2:$D$427,3,FALSE)</f>
        <v>Wood</v>
      </c>
      <c r="G103" s="19" t="str">
        <f>VLOOKUP(C103,Entries!$A$2:$H$427,4,FALSE)</f>
        <v>County</v>
      </c>
      <c r="H103" s="19" t="str">
        <f>VLOOKUP(C103,Entries!$A$2:$H$427,5,FALSE)</f>
        <v>In it for the cake</v>
      </c>
      <c r="I103" s="19" t="str">
        <f>VLOOKUP(C103,Entries!$A$2:$H$427,6,FALSE)</f>
        <v>fv</v>
      </c>
      <c r="J103" s="19">
        <f>VLOOKUP(C103,Entries!$A$2:$H$427,7,FALSE)</f>
        <v>35</v>
      </c>
      <c r="K103" s="22">
        <f>IF(LEFT(I103,1)="M",VLOOKUP(J103,GradingM!$A$2:$C$106,2,FALSE),IF(LEFT(I103,1)="F",VLOOKUP(J103,GradingF!$A$2:$C$101,2,FALSE)," "))</f>
        <v>0.9938</v>
      </c>
      <c r="L103" s="23">
        <f t="shared" si="5"/>
        <v>0.013653247685185187</v>
      </c>
    </row>
    <row r="104" spans="2:12" ht="12.75">
      <c r="B104" s="21">
        <v>102</v>
      </c>
      <c r="C104" s="21">
        <v>54</v>
      </c>
      <c r="D104" s="20">
        <v>0.01375</v>
      </c>
      <c r="E104" s="21" t="str">
        <f>VLOOKUP(C104,Entries!$A$2:$D$427,2,FALSE)</f>
        <v>Graham</v>
      </c>
      <c r="F104" s="21" t="str">
        <f>VLOOKUP(C104,Entries!$A$2:$D$427,3,FALSE)</f>
        <v>Norris</v>
      </c>
      <c r="G104" s="19" t="str">
        <f>VLOOKUP(C104,Entries!$A$2:$H$427,4,FALSE)</f>
        <v>guest</v>
      </c>
      <c r="H104" s="19" t="str">
        <f>VLOOKUP(C104,Entries!$A$2:$H$427,5,FALSE)</f>
        <v>Headington Roadrunners</v>
      </c>
      <c r="I104" s="19" t="str">
        <f>VLOOKUP(C104,Entries!$A$2:$H$427,6,FALSE)</f>
        <v>mv</v>
      </c>
      <c r="J104" s="19">
        <f>VLOOKUP(C104,Entries!$A$2:$H$427,7,FALSE)</f>
        <v>71</v>
      </c>
      <c r="K104" s="22">
        <f>IF(LEFT(I104,1)="M",VLOOKUP(J104,GradingM!$A$2:$C$106,2,FALSE),IF(LEFT(I104,1)="F",VLOOKUP(J104,GradingF!$A$2:$C$101,2,FALSE)," "))</f>
        <v>0.7335</v>
      </c>
      <c r="L104" s="23">
        <f t="shared" si="5"/>
        <v>0.010085625</v>
      </c>
    </row>
    <row r="105" spans="2:12" ht="12.75">
      <c r="B105" s="21">
        <v>103</v>
      </c>
      <c r="C105" s="21">
        <v>2</v>
      </c>
      <c r="D105" s="20">
        <v>0.013761574074074074</v>
      </c>
      <c r="E105" s="21" t="str">
        <f>VLOOKUP(C105,Entries!$A$2:$D$427,2,FALSE)</f>
        <v>Danny</v>
      </c>
      <c r="F105" s="21" t="str">
        <f>VLOOKUP(C105,Entries!$A$2:$D$427,3,FALSE)</f>
        <v>Hearn</v>
      </c>
      <c r="G105" s="19" t="str">
        <f>VLOOKUP(C105,Entries!$A$2:$H$427,4,FALSE)</f>
        <v>County</v>
      </c>
      <c r="H105" s="19" t="str">
        <f>VLOOKUP(C105,Entries!$A$2:$H$427,5,FALSE)</f>
        <v>Children's Services</v>
      </c>
      <c r="I105" s="19" t="str">
        <f>VLOOKUP(C105,Entries!$A$2:$H$427,6,FALSE)</f>
        <v>mv</v>
      </c>
      <c r="J105" s="19">
        <f>VLOOKUP(C105,Entries!$A$2:$H$427,7,FALSE)</f>
        <v>55</v>
      </c>
      <c r="K105" s="22">
        <f>IF(LEFT(I105,1)="M",VLOOKUP(J105,GradingM!$A$2:$C$106,2,FALSE),IF(LEFT(I105,1)="F",VLOOKUP(J105,GradingF!$A$2:$C$101,2,FALSE)," "))</f>
        <v>0.8601</v>
      </c>
      <c r="L105" s="23">
        <f t="shared" si="5"/>
        <v>0.01183632986111111</v>
      </c>
    </row>
    <row r="106" spans="2:12" ht="12.75">
      <c r="B106" s="21">
        <v>104</v>
      </c>
      <c r="C106" s="21">
        <v>50</v>
      </c>
      <c r="D106" s="20">
        <v>0.013854166666666666</v>
      </c>
      <c r="E106" s="21" t="str">
        <f>VLOOKUP(C106,Entries!$A$2:$D$427,2,FALSE)</f>
        <v>Paul</v>
      </c>
      <c r="F106" s="21" t="str">
        <f>VLOOKUP(C106,Entries!$A$2:$D$427,3,FALSE)</f>
        <v>Roworth</v>
      </c>
      <c r="G106" s="19" t="str">
        <f>VLOOKUP(C106,Entries!$A$2:$H$427,4,FALSE)</f>
        <v>County</v>
      </c>
      <c r="H106" s="19" t="str">
        <f>VLOOKUP(C106,Entries!$A$2:$H$427,5,FALSE)</f>
        <v>Skanska</v>
      </c>
      <c r="I106" s="19" t="str">
        <f>VLOOKUP(C106,Entries!$A$2:$H$427,6,FALSE)</f>
        <v>mv</v>
      </c>
      <c r="J106" s="19">
        <f>VLOOKUP(C106,Entries!$A$2:$H$427,7,FALSE)</f>
        <v>56</v>
      </c>
      <c r="K106" s="22">
        <f>IF(LEFT(I106,1)="M",VLOOKUP(J106,GradingM!$A$2:$C$106,2,FALSE),IF(LEFT(I106,1)="F",VLOOKUP(J106,GradingF!$A$2:$C$101,2,FALSE)," "))</f>
        <v>0.8526</v>
      </c>
      <c r="L106" s="23">
        <f t="shared" si="5"/>
        <v>0.0118120625</v>
      </c>
    </row>
    <row r="107" spans="2:12" ht="12.75">
      <c r="B107" s="21">
        <v>105</v>
      </c>
      <c r="C107" s="21">
        <v>33</v>
      </c>
      <c r="D107" s="20">
        <v>0.013958333333333335</v>
      </c>
      <c r="E107" s="21" t="str">
        <f>VLOOKUP(C107,Entries!$A$2:$D$427,2,FALSE)</f>
        <v>Val</v>
      </c>
      <c r="F107" s="21" t="str">
        <f>VLOOKUP(C107,Entries!$A$2:$D$427,3,FALSE)</f>
        <v>Messenger</v>
      </c>
      <c r="G107" s="19" t="str">
        <f>VLOOKUP(C107,Entries!$A$2:$H$427,4,FALSE)</f>
        <v>County</v>
      </c>
      <c r="H107" s="19" t="str">
        <f>VLOOKUP(C107,Entries!$A$2:$H$427,5,FALSE)</f>
        <v>Public Health</v>
      </c>
      <c r="I107" s="19" t="str">
        <f>VLOOKUP(C107,Entries!$A$2:$H$427,6,FALSE)</f>
        <v>fv</v>
      </c>
      <c r="J107" s="19">
        <f>VLOOKUP(C107,Entries!$A$2:$H$427,7,FALSE)</f>
        <v>58</v>
      </c>
      <c r="K107" s="22">
        <f>IF(LEFT(I107,1)="M",VLOOKUP(J107,GradingM!$A$2:$C$106,2,FALSE),IF(LEFT(I107,1)="F",VLOOKUP(J107,GradingF!$A$2:$C$101,2,FALSE)," "))</f>
        <v>0.8106</v>
      </c>
      <c r="L107" s="23">
        <f t="shared" si="5"/>
        <v>0.011314625000000002</v>
      </c>
    </row>
    <row r="108" spans="2:12" ht="12.75">
      <c r="B108" s="21">
        <v>106</v>
      </c>
      <c r="C108" s="21">
        <v>34</v>
      </c>
      <c r="D108" s="20">
        <v>0.013958333333333335</v>
      </c>
      <c r="E108" s="21" t="str">
        <f>VLOOKUP(C108,Entries!$A$2:$D$427,2,FALSE)</f>
        <v>Paul</v>
      </c>
      <c r="F108" s="21" t="str">
        <f>VLOOKUP(C108,Entries!$A$2:$D$427,3,FALSE)</f>
        <v>Tallant</v>
      </c>
      <c r="G108" s="19" t="str">
        <f>VLOOKUP(C108,Entries!$A$2:$H$427,4,FALSE)</f>
        <v>County</v>
      </c>
      <c r="H108" s="19" t="str">
        <f>VLOOKUP(C108,Entries!$A$2:$H$427,5,FALSE)</f>
        <v>Human Resources</v>
      </c>
      <c r="I108" s="19" t="str">
        <f>VLOOKUP(C108,Entries!$A$2:$H$427,6,FALSE)</f>
        <v>m</v>
      </c>
      <c r="J108" s="19">
        <f>VLOOKUP(C108,Entries!$A$2:$H$427,7,FALSE)</f>
        <v>34</v>
      </c>
      <c r="K108" s="22">
        <f>IF(LEFT(I108,1)="M",VLOOKUP(J108,GradingM!$A$2:$C$106,2,FALSE),IF(LEFT(I108,1)="F",VLOOKUP(J108,GradingF!$A$2:$C$101,2,FALSE)," "))</f>
        <v>1</v>
      </c>
      <c r="L108" s="23">
        <f t="shared" si="5"/>
        <v>0.013958333333333335</v>
      </c>
    </row>
    <row r="109" spans="2:12" ht="12.75">
      <c r="B109" s="21">
        <v>107</v>
      </c>
      <c r="C109" s="21">
        <v>16</v>
      </c>
      <c r="D109" s="20">
        <v>0.014131944444444445</v>
      </c>
      <c r="E109" s="21" t="str">
        <f>VLOOKUP(C109,Entries!$A$2:$D$427,2,FALSE)</f>
        <v>Ruth </v>
      </c>
      <c r="F109" s="21" t="str">
        <f>VLOOKUP(C109,Entries!$A$2:$D$427,3,FALSE)</f>
        <v>McGuire</v>
      </c>
      <c r="G109" s="19" t="str">
        <f>VLOOKUP(C109,Entries!$A$2:$H$427,4,FALSE)</f>
        <v>guest</v>
      </c>
      <c r="H109" s="19" t="str">
        <f>VLOOKUP(C109,Entries!$A$2:$H$427,5,FALSE)</f>
        <v>Ruskin School of Art</v>
      </c>
      <c r="I109" s="19" t="str">
        <f>VLOOKUP(C109,Entries!$A$2:$H$427,6,FALSE)</f>
        <v>fv</v>
      </c>
      <c r="J109" s="19">
        <f>VLOOKUP(C109,Entries!$A$2:$H$427,7,FALSE)</f>
        <v>45</v>
      </c>
      <c r="K109" s="22">
        <f>IF(LEFT(I109,1)="M",VLOOKUP(J109,GradingM!$A$2:$C$106,2,FALSE),IF(LEFT(I109,1)="F",VLOOKUP(J109,GradingF!$A$2:$C$101,2,FALSE)," "))</f>
        <v>0.9172</v>
      </c>
      <c r="L109" s="23">
        <f t="shared" si="5"/>
        <v>0.012961819444444446</v>
      </c>
    </row>
    <row r="110" spans="2:12" ht="12.75">
      <c r="B110" s="21">
        <v>108</v>
      </c>
      <c r="C110" s="21">
        <v>20</v>
      </c>
      <c r="D110" s="20">
        <v>0.014143518518518519</v>
      </c>
      <c r="E110" s="21" t="str">
        <f>VLOOKUP(C110,Entries!$A$2:$D$427,2,FALSE)</f>
        <v>Simon</v>
      </c>
      <c r="F110" s="21" t="str">
        <f>VLOOKUP(C110,Entries!$A$2:$D$427,3,FALSE)</f>
        <v>Chapman</v>
      </c>
      <c r="G110" s="19" t="str">
        <f>VLOOKUP(C110,Entries!$A$2:$H$427,4,FALSE)</f>
        <v>county</v>
      </c>
      <c r="H110" s="19" t="str">
        <f>VLOOKUP(C110,Entries!$A$2:$H$427,5,FALSE)</f>
        <v>In it for the cake</v>
      </c>
      <c r="I110" s="19" t="str">
        <f>VLOOKUP(C110,Entries!$A$2:$H$427,6,FALSE)</f>
        <v>m</v>
      </c>
      <c r="J110" s="19">
        <f>VLOOKUP(C110,Entries!$A$2:$H$427,7,FALSE)</f>
        <v>25</v>
      </c>
      <c r="K110" s="22">
        <f>IF(LEFT(I110,1)="M",VLOOKUP(J110,GradingM!$A$2:$C$106,2,FALSE),IF(LEFT(I110,1)="F",VLOOKUP(J110,GradingF!$A$2:$C$101,2,FALSE)," "))</f>
        <v>1</v>
      </c>
      <c r="L110" s="23">
        <f t="shared" si="5"/>
        <v>0.014143518518518519</v>
      </c>
    </row>
    <row r="111" spans="2:12" ht="12.75">
      <c r="B111" s="21">
        <v>109</v>
      </c>
      <c r="C111" s="21">
        <v>37</v>
      </c>
      <c r="D111" s="20">
        <v>0.014247685185185184</v>
      </c>
      <c r="E111" s="21" t="str">
        <f>VLOOKUP(C111,Entries!$A$2:$D$427,2,FALSE)</f>
        <v>Vanessa</v>
      </c>
      <c r="F111" s="21" t="str">
        <f>VLOOKUP(C111,Entries!$A$2:$D$427,3,FALSE)</f>
        <v>Poole</v>
      </c>
      <c r="G111" s="19" t="str">
        <f>VLOOKUP(C111,Entries!$A$2:$H$427,4,FALSE)</f>
        <v>County</v>
      </c>
      <c r="H111" s="19" t="str">
        <f>VLOOKUP(C111,Entries!$A$2:$H$427,5,FALSE)</f>
        <v>Human Resources</v>
      </c>
      <c r="I111" s="19" t="str">
        <f>VLOOKUP(C111,Entries!$A$2:$H$427,6,FALSE)</f>
        <v>fv</v>
      </c>
      <c r="J111" s="19">
        <f>VLOOKUP(C111,Entries!$A$2:$H$427,7,FALSE)</f>
        <v>45</v>
      </c>
      <c r="K111" s="22">
        <f>IF(LEFT(I111,1)="M",VLOOKUP(J111,GradingM!$A$2:$C$106,2,FALSE),IF(LEFT(I111,1)="F",VLOOKUP(J111,GradingF!$A$2:$C$101,2,FALSE)," "))</f>
        <v>0.9172</v>
      </c>
      <c r="L111" s="23">
        <f t="shared" si="5"/>
        <v>0.013067976851851851</v>
      </c>
    </row>
    <row r="112" spans="2:12" ht="12.75">
      <c r="B112" s="21">
        <v>110</v>
      </c>
      <c r="C112" s="21">
        <v>108</v>
      </c>
      <c r="D112" s="20">
        <v>0.014317129629629631</v>
      </c>
      <c r="E112" s="21" t="str">
        <f>VLOOKUP(C112,Entries!$A$2:$D$427,2,FALSE)</f>
        <v>Richard</v>
      </c>
      <c r="F112" s="21" t="str">
        <f>VLOOKUP(C112,Entries!$A$2:$D$427,3,FALSE)</f>
        <v>Oliver</v>
      </c>
      <c r="G112" s="19" t="str">
        <f>VLOOKUP(C112,Entries!$A$2:$H$427,4,FALSE)</f>
        <v>County</v>
      </c>
      <c r="H112" s="19" t="str">
        <f>VLOOKUP(C112,Entries!$A$2:$H$427,5,FALSE)</f>
        <v>Infrastructure Funding</v>
      </c>
      <c r="I112" s="19" t="str">
        <f>VLOOKUP(C112,Entries!$A$2:$H$427,6,FALSE)</f>
        <v>mv</v>
      </c>
      <c r="J112" s="19">
        <f>VLOOKUP(C112,Entries!$A$2:$H$427,7,FALSE)</f>
        <v>36</v>
      </c>
      <c r="K112" s="22">
        <f>IF(LEFT(I112,1)="M",VLOOKUP(J112,GradingM!$A$2:$C$106,2,FALSE),IF(LEFT(I112,1)="F",VLOOKUP(J112,GradingF!$A$2:$C$101,2,FALSE)," "))</f>
        <v>0.9934</v>
      </c>
      <c r="L112" s="23">
        <f t="shared" si="5"/>
        <v>0.014222636574074075</v>
      </c>
    </row>
    <row r="113" spans="2:12" ht="12.75">
      <c r="B113" s="21">
        <v>111</v>
      </c>
      <c r="C113" s="21">
        <v>149</v>
      </c>
      <c r="D113" s="20">
        <v>0.014340277777777776</v>
      </c>
      <c r="E113" s="21" t="str">
        <f>VLOOKUP(C113,Entries!$A$2:$D$427,2,FALSE)</f>
        <v>Natalie </v>
      </c>
      <c r="F113" s="21" t="str">
        <f>VLOOKUP(C113,Entries!$A$2:$D$427,3,FALSE)</f>
        <v>Burrows</v>
      </c>
      <c r="G113" s="19" t="str">
        <f>VLOOKUP(C113,Entries!$A$2:$H$427,4,FALSE)</f>
        <v>guest</v>
      </c>
      <c r="H113" s="19" t="str">
        <f>VLOOKUP(C113,Entries!$A$2:$H$427,5,FALSE)</f>
        <v>OUIT Services</v>
      </c>
      <c r="I113" s="19" t="str">
        <f>VLOOKUP(C113,Entries!$A$2:$H$427,6,FALSE)</f>
        <v>f</v>
      </c>
      <c r="J113" s="19">
        <f>VLOOKUP(C113,Entries!$A$2:$H$427,7,FALSE)</f>
        <v>31</v>
      </c>
      <c r="K113" s="22">
        <f>IF(LEFT(I113,1)="M",VLOOKUP(J113,GradingM!$A$2:$C$106,2,FALSE),IF(LEFT(I113,1)="F",VLOOKUP(J113,GradingF!$A$2:$C$101,2,FALSE)," "))</f>
        <v>1</v>
      </c>
      <c r="L113" s="23">
        <f t="shared" si="5"/>
        <v>0.014340277777777776</v>
      </c>
    </row>
    <row r="114" spans="2:12" ht="12.75">
      <c r="B114" s="21">
        <v>112</v>
      </c>
      <c r="C114" s="21">
        <v>92</v>
      </c>
      <c r="D114" s="20">
        <v>0.014374999999999999</v>
      </c>
      <c r="E114" s="21" t="str">
        <f>VLOOKUP(C114,Entries!$A$2:$D$427,2,FALSE)</f>
        <v>Sara</v>
      </c>
      <c r="F114" s="21" t="str">
        <f>VLOOKUP(C114,Entries!$A$2:$D$427,3,FALSE)</f>
        <v>Malyon</v>
      </c>
      <c r="G114" s="19" t="str">
        <f>VLOOKUP(C114,Entries!$A$2:$H$427,4,FALSE)</f>
        <v>City</v>
      </c>
      <c r="H114" s="19" t="str">
        <f>VLOOKUP(C114,Entries!$A$2:$H$427,5,FALSE)</f>
        <v>Environmental Health</v>
      </c>
      <c r="I114" s="19" t="str">
        <f>VLOOKUP(C114,Entries!$A$2:$H$427,6,FALSE)</f>
        <v>f</v>
      </c>
      <c r="J114" s="19">
        <f>VLOOKUP(C114,Entries!$A$2:$H$427,7,FALSE)</f>
        <v>34</v>
      </c>
      <c r="K114" s="22">
        <f>IF(LEFT(I114,1)="M",VLOOKUP(J114,GradingM!$A$2:$C$106,2,FALSE),IF(LEFT(I114,1)="F",VLOOKUP(J114,GradingF!$A$2:$C$101,2,FALSE)," "))</f>
        <v>1</v>
      </c>
      <c r="L114" s="23">
        <f t="shared" si="5"/>
        <v>0.014374999999999999</v>
      </c>
    </row>
    <row r="115" spans="2:12" ht="12.75">
      <c r="B115" s="21">
        <v>113</v>
      </c>
      <c r="C115" s="21">
        <v>127</v>
      </c>
      <c r="D115" s="20">
        <v>0.014386574074074072</v>
      </c>
      <c r="E115" s="21" t="str">
        <f>VLOOKUP(C115,Entries!$A$2:$D$427,2,FALSE)</f>
        <v>Paul </v>
      </c>
      <c r="F115" s="21" t="str">
        <f>VLOOKUP(C115,Entries!$A$2:$D$427,3,FALSE)</f>
        <v>Robinson</v>
      </c>
      <c r="G115" s="19" t="str">
        <f>VLOOKUP(C115,Entries!$A$2:$H$427,4,FALSE)</f>
        <v>City</v>
      </c>
      <c r="H115" s="19" t="str">
        <f>VLOOKUP(C115,Entries!$A$2:$H$427,5,FALSE)</f>
        <v>Environmental Sustainability</v>
      </c>
      <c r="I115" s="19" t="str">
        <f>VLOOKUP(C115,Entries!$A$2:$H$427,6,FALSE)</f>
        <v>mv</v>
      </c>
      <c r="J115" s="19">
        <f>VLOOKUP(C115,Entries!$A$2:$H$427,7,FALSE)</f>
        <v>56</v>
      </c>
      <c r="K115" s="22">
        <f>IF(LEFT(I115,1)="M",VLOOKUP(J115,GradingM!$A$2:$C$106,2,FALSE),IF(LEFT(I115,1)="F",VLOOKUP(J115,GradingF!$A$2:$C$101,2,FALSE)," "))</f>
        <v>0.8526</v>
      </c>
      <c r="L115" s="23">
        <f t="shared" si="5"/>
        <v>0.012265993055555554</v>
      </c>
    </row>
    <row r="116" spans="2:12" ht="12.75">
      <c r="B116" s="21">
        <v>114</v>
      </c>
      <c r="C116" s="21">
        <v>172</v>
      </c>
      <c r="D116" s="20">
        <v>0.014398148148148148</v>
      </c>
      <c r="E116" s="21" t="str">
        <f>VLOOKUP(C116,Entries!$A$2:$D$427,2,FALSE)</f>
        <v>Kevin </v>
      </c>
      <c r="F116" s="21" t="str">
        <f>VLOOKUP(C116,Entries!$A$2:$D$427,3,FALSE)</f>
        <v>Wigham</v>
      </c>
      <c r="G116" s="19" t="str">
        <f>VLOOKUP(C116,Entries!$A$2:$H$427,4,FALSE)</f>
        <v>City</v>
      </c>
      <c r="H116" s="19" t="str">
        <f>VLOOKUP(C116,Entries!$A$2:$H$427,5,FALSE)</f>
        <v>ICT</v>
      </c>
      <c r="I116" s="19" t="str">
        <f>VLOOKUP(C116,Entries!$A$2:$H$427,6,FALSE)</f>
        <v>mv</v>
      </c>
      <c r="J116" s="19">
        <f>VLOOKUP(C116,Entries!$A$2:$H$427,7,FALSE)</f>
        <v>59</v>
      </c>
      <c r="K116" s="22">
        <f>IF(LEFT(I116,1)="M",VLOOKUP(J116,GradingM!$A$2:$C$106,2,FALSE),IF(LEFT(I116,1)="F",VLOOKUP(J116,GradingF!$A$2:$C$101,2,FALSE)," "))</f>
        <v>0.8298</v>
      </c>
      <c r="L116" s="23">
        <f t="shared" si="5"/>
        <v>0.011947583333333333</v>
      </c>
    </row>
    <row r="117" spans="2:12" ht="12.75">
      <c r="B117" s="21">
        <v>115</v>
      </c>
      <c r="C117" s="21">
        <v>15</v>
      </c>
      <c r="D117" s="20">
        <v>0.014421296296296295</v>
      </c>
      <c r="E117" s="21" t="str">
        <f>VLOOKUP(C117,Entries!$A$2:$D$427,2,FALSE)</f>
        <v>Martin </v>
      </c>
      <c r="F117" s="21" t="str">
        <f>VLOOKUP(C117,Entries!$A$2:$D$427,3,FALSE)</f>
        <v>Reynolds</v>
      </c>
      <c r="G117" s="19" t="str">
        <f>VLOOKUP(C117,Entries!$A$2:$H$427,4,FALSE)</f>
        <v>guest</v>
      </c>
      <c r="H117" s="19" t="str">
        <f>VLOOKUP(C117,Entries!$A$2:$H$427,5,FALSE)</f>
        <v>Oxford City AC</v>
      </c>
      <c r="I117" s="19" t="str">
        <f>VLOOKUP(C117,Entries!$A$2:$H$427,6,FALSE)</f>
        <v>mv</v>
      </c>
      <c r="J117" s="19">
        <f>VLOOKUP(C117,Entries!$A$2:$H$427,7,FALSE)</f>
        <v>70</v>
      </c>
      <c r="K117" s="22">
        <f>IF(LEFT(I117,1)="M",VLOOKUP(J117,GradingM!$A$2:$C$106,2,FALSE),IF(LEFT(I117,1)="F",VLOOKUP(J117,GradingF!$A$2:$C$101,2,FALSE)," "))</f>
        <v>0.7415</v>
      </c>
      <c r="L117" s="23">
        <f t="shared" si="5"/>
        <v>0.010693391203703703</v>
      </c>
    </row>
    <row r="118" spans="2:12" ht="12.75">
      <c r="B118" s="21">
        <v>116</v>
      </c>
      <c r="C118" s="21">
        <v>106</v>
      </c>
      <c r="D118" s="20">
        <v>0.014826388888888889</v>
      </c>
      <c r="E118" s="21" t="str">
        <f>VLOOKUP(C118,Entries!$A$2:$D$427,2,FALSE)</f>
        <v>Michael </v>
      </c>
      <c r="F118" s="21" t="str">
        <f>VLOOKUP(C118,Entries!$A$2:$D$427,3,FALSE)</f>
        <v>Woods</v>
      </c>
      <c r="G118" s="19" t="str">
        <f>VLOOKUP(C118,Entries!$A$2:$H$427,4,FALSE)</f>
        <v>City</v>
      </c>
      <c r="H118" s="19" t="str">
        <f>VLOOKUP(C118,Entries!$A$2:$H$427,5,FALSE)</f>
        <v>Active Communities</v>
      </c>
      <c r="I118" s="19" t="str">
        <f>VLOOKUP(C118,Entries!$A$2:$H$427,6,FALSE)</f>
        <v>m</v>
      </c>
      <c r="J118" s="19">
        <f>VLOOKUP(C118,Entries!$A$2:$H$427,7,FALSE)</f>
        <v>25</v>
      </c>
      <c r="K118" s="22">
        <f>IF(LEFT(I118,1)="M",VLOOKUP(J118,GradingM!$A$2:$C$106,2,FALSE),IF(LEFT(I118,1)="F",VLOOKUP(J118,GradingF!$A$2:$C$101,2,FALSE)," "))</f>
        <v>1</v>
      </c>
      <c r="L118" s="23">
        <f t="shared" si="5"/>
        <v>0.014826388888888889</v>
      </c>
    </row>
    <row r="119" spans="2:12" ht="12.75">
      <c r="B119" s="21">
        <v>117</v>
      </c>
      <c r="C119" s="21">
        <v>102</v>
      </c>
      <c r="D119" s="20">
        <v>0.014826388888888889</v>
      </c>
      <c r="E119" s="21" t="str">
        <f>VLOOKUP(C119,Entries!$A$2:$D$427,2,FALSE)</f>
        <v>James</v>
      </c>
      <c r="F119" s="21" t="str">
        <f>VLOOKUP(C119,Entries!$A$2:$D$427,3,FALSE)</f>
        <v>Baughan</v>
      </c>
      <c r="G119" s="19" t="str">
        <f>VLOOKUP(C119,Entries!$A$2:$H$427,4,FALSE)</f>
        <v>City</v>
      </c>
      <c r="H119" s="19" t="str">
        <f>VLOOKUP(C119,Entries!$A$2:$H$427,5,FALSE)</f>
        <v>Active Communities</v>
      </c>
      <c r="I119" s="19" t="str">
        <f>VLOOKUP(C119,Entries!$A$2:$H$427,6,FALSE)</f>
        <v>m</v>
      </c>
      <c r="J119" s="19">
        <f>VLOOKUP(C119,Entries!$A$2:$H$427,7,FALSE)</f>
        <v>27</v>
      </c>
      <c r="K119" s="22">
        <f>IF(LEFT(I119,1)="M",VLOOKUP(J119,GradingM!$A$2:$C$106,2,FALSE),IF(LEFT(I119,1)="F",VLOOKUP(J119,GradingF!$A$2:$C$101,2,FALSE)," "))</f>
        <v>1</v>
      </c>
      <c r="L119" s="23">
        <f t="shared" si="5"/>
        <v>0.014826388888888889</v>
      </c>
    </row>
    <row r="120" spans="2:12" ht="12.75">
      <c r="B120" s="21">
        <v>118</v>
      </c>
      <c r="C120" s="21">
        <v>81</v>
      </c>
      <c r="D120" s="20">
        <v>0.015081018518518516</v>
      </c>
      <c r="E120" s="21" t="str">
        <f>VLOOKUP(C120,Entries!$A$2:$D$427,2,FALSE)</f>
        <v>Catherine </v>
      </c>
      <c r="F120" s="21" t="str">
        <f>VLOOKUP(C120,Entries!$A$2:$D$427,3,FALSE)</f>
        <v>Arnold</v>
      </c>
      <c r="G120" s="19" t="str">
        <f>VLOOKUP(C120,Entries!$A$2:$H$427,4,FALSE)</f>
        <v>City</v>
      </c>
      <c r="H120" s="19" t="str">
        <f>VLOOKUP(C120,Entries!$A$2:$H$427,5,FALSE)</f>
        <v>Financial Services</v>
      </c>
      <c r="I120" s="19" t="str">
        <f>VLOOKUP(C120,Entries!$A$2:$H$427,6,FALSE)</f>
        <v>FV</v>
      </c>
      <c r="J120" s="19">
        <f>VLOOKUP(C120,Entries!$A$2:$H$427,7,FALSE)</f>
        <v>45</v>
      </c>
      <c r="K120" s="22">
        <f>IF(LEFT(I120,1)="M",VLOOKUP(J120,GradingM!$A$2:$C$106,2,FALSE),IF(LEFT(I120,1)="F",VLOOKUP(J120,GradingF!$A$2:$C$101,2,FALSE)," "))</f>
        <v>0.9172</v>
      </c>
      <c r="L120" s="23">
        <f t="shared" si="5"/>
        <v>0.013832310185185184</v>
      </c>
    </row>
    <row r="121" spans="2:12" ht="12.75">
      <c r="B121" s="21">
        <v>119</v>
      </c>
      <c r="C121" s="21">
        <v>59</v>
      </c>
      <c r="D121" s="20">
        <v>0.01511574074074074</v>
      </c>
      <c r="E121" s="21" t="str">
        <f>VLOOKUP(C121,Entries!$A$2:$D$427,2,FALSE)</f>
        <v>Helen </v>
      </c>
      <c r="F121" s="21" t="str">
        <f>VLOOKUP(C121,Entries!$A$2:$D$427,3,FALSE)</f>
        <v>Smith</v>
      </c>
      <c r="G121" s="19" t="str">
        <f>VLOOKUP(C121,Entries!$A$2:$H$427,4,FALSE)</f>
        <v>County</v>
      </c>
      <c r="H121" s="19" t="str">
        <f>VLOOKUP(C121,Entries!$A$2:$H$427,5,FALSE)</f>
        <v>Running Fleet</v>
      </c>
      <c r="I121" s="19" t="str">
        <f>VLOOKUP(C121,Entries!$A$2:$H$427,6,FALSE)</f>
        <v>f</v>
      </c>
      <c r="J121" s="19">
        <f>VLOOKUP(C121,Entries!$A$2:$H$427,7,FALSE)</f>
        <v>28</v>
      </c>
      <c r="K121" s="22">
        <f>IF(LEFT(I121,1)="M",VLOOKUP(J121,GradingM!$A$2:$C$106,2,FALSE),IF(LEFT(I121,1)="F",VLOOKUP(J121,GradingF!$A$2:$C$101,2,FALSE)," "))</f>
        <v>1</v>
      </c>
      <c r="L121" s="23">
        <f t="shared" si="5"/>
        <v>0.01511574074074074</v>
      </c>
    </row>
    <row r="122" spans="2:12" ht="12.75">
      <c r="B122" s="21">
        <v>120</v>
      </c>
      <c r="C122" s="21">
        <v>40</v>
      </c>
      <c r="D122" s="20">
        <v>0.015150462962962963</v>
      </c>
      <c r="E122" s="21" t="str">
        <f>VLOOKUP(C122,Entries!$A$2:$D$427,2,FALSE)</f>
        <v>Jannette</v>
      </c>
      <c r="F122" s="21" t="str">
        <f>VLOOKUP(C122,Entries!$A$2:$D$427,3,FALSE)</f>
        <v>Smith</v>
      </c>
      <c r="G122" s="19" t="str">
        <f>VLOOKUP(C122,Entries!$A$2:$H$427,4,FALSE)</f>
        <v>county</v>
      </c>
      <c r="H122" s="19" t="str">
        <f>VLOOKUP(C122,Entries!$A$2:$H$427,5,FALSE)</f>
        <v>County Public Health</v>
      </c>
      <c r="I122" s="19" t="str">
        <f>VLOOKUP(C122,Entries!$A$2:$H$427,6,FALSE)</f>
        <v>fv</v>
      </c>
      <c r="J122" s="19">
        <f>VLOOKUP(C122,Entries!$A$2:$H$427,7,FALSE)</f>
        <v>48</v>
      </c>
      <c r="K122" s="22">
        <f>IF(LEFT(I122,1)="M",VLOOKUP(J122,GradingM!$A$2:$C$106,2,FALSE),IF(LEFT(I122,1)="F",VLOOKUP(J122,GradingF!$A$2:$C$101,2,FALSE)," "))</f>
        <v>0.8932</v>
      </c>
      <c r="L122" s="23">
        <f t="shared" si="5"/>
        <v>0.013532393518518518</v>
      </c>
    </row>
    <row r="123" spans="2:12" ht="12.75">
      <c r="B123" s="21">
        <v>121</v>
      </c>
      <c r="C123" s="21">
        <v>160</v>
      </c>
      <c r="D123" s="20">
        <v>0.015347222222222222</v>
      </c>
      <c r="E123" s="21" t="str">
        <f>VLOOKUP(C123,Entries!$A$2:$D$427,2,FALSE)</f>
        <v>Dave</v>
      </c>
      <c r="F123" s="21" t="str">
        <f>VLOOKUP(C123,Entries!$A$2:$D$427,3,FALSE)</f>
        <v>Martin</v>
      </c>
      <c r="G123" s="19" t="str">
        <f>VLOOKUP(C123,Entries!$A$2:$H$427,4,FALSE)</f>
        <v>guest</v>
      </c>
      <c r="H123" s="19" t="str">
        <f>VLOOKUP(C123,Entries!$A$2:$H$427,5,FALSE)</f>
        <v>Rhondda AC</v>
      </c>
      <c r="I123" s="19" t="str">
        <f>VLOOKUP(C123,Entries!$A$2:$H$427,6,FALSE)</f>
        <v>mv</v>
      </c>
      <c r="J123" s="19">
        <f>VLOOKUP(C123,Entries!$A$2:$H$427,7,FALSE)</f>
        <v>77</v>
      </c>
      <c r="K123" s="22">
        <f>IF(LEFT(I123,1)="M",VLOOKUP(J123,GradingM!$A$2:$C$106,2,FALSE),IF(LEFT(I123,1)="F",VLOOKUP(J123,GradingF!$A$2:$C$101,2,FALSE)," "))</f>
        <v>0.6855</v>
      </c>
      <c r="L123" s="23">
        <f t="shared" si="5"/>
        <v>0.010520520833333333</v>
      </c>
    </row>
    <row r="124" spans="2:12" ht="12.75">
      <c r="B124" s="21">
        <v>122</v>
      </c>
      <c r="C124" s="21">
        <v>84</v>
      </c>
      <c r="D124" s="20">
        <v>0.015613425925925926</v>
      </c>
      <c r="E124" s="21" t="str">
        <f>VLOOKUP(C124,Entries!$A$2:$D$427,2,FALSE)</f>
        <v>Sian</v>
      </c>
      <c r="F124" s="21" t="str">
        <f>VLOOKUP(C124,Entries!$A$2:$D$427,3,FALSE)</f>
        <v>Price</v>
      </c>
      <c r="G124" s="19" t="str">
        <f>VLOOKUP(C124,Entries!$A$2:$H$427,4,FALSE)</f>
        <v>City</v>
      </c>
      <c r="H124" s="19" t="str">
        <f>VLOOKUP(C124,Entries!$A$2:$H$427,5,FALSE)</f>
        <v>Revenues</v>
      </c>
      <c r="I124" s="19" t="str">
        <f>VLOOKUP(C124,Entries!$A$2:$H$427,6,FALSE)</f>
        <v>FV</v>
      </c>
      <c r="J124" s="19">
        <f>VLOOKUP(C124,Entries!$A$2:$H$427,7,FALSE)</f>
        <v>38</v>
      </c>
      <c r="K124" s="22">
        <f>IF(LEFT(I124,1)="M",VLOOKUP(J124,GradingM!$A$2:$C$106,2,FALSE),IF(LEFT(I124,1)="F",VLOOKUP(J124,GradingF!$A$2:$C$101,2,FALSE)," "))</f>
        <v>0.9721</v>
      </c>
      <c r="L124" s="23">
        <f t="shared" si="5"/>
        <v>0.015177811342592593</v>
      </c>
    </row>
    <row r="125" spans="2:12" ht="12.75">
      <c r="B125" s="21">
        <v>123</v>
      </c>
      <c r="C125" s="21">
        <v>135</v>
      </c>
      <c r="D125" s="20">
        <v>0.015671296296296298</v>
      </c>
      <c r="E125" s="21" t="str">
        <f>VLOOKUP(C125,Entries!$A$2:$D$427,2,FALSE)</f>
        <v>Louise </v>
      </c>
      <c r="F125" s="21" t="str">
        <f>VLOOKUP(C125,Entries!$A$2:$D$427,3,FALSE)</f>
        <v>Chandler</v>
      </c>
      <c r="G125" s="19" t="str">
        <f>VLOOKUP(C125,Entries!$A$2:$H$427,4,FALSE)</f>
        <v>County</v>
      </c>
      <c r="H125" s="19" t="str">
        <f>VLOOKUP(C125,Entries!$A$2:$H$427,5,FALSE)</f>
        <v>Media &amp; Communications</v>
      </c>
      <c r="I125" s="19" t="str">
        <f>VLOOKUP(C125,Entries!$A$2:$H$427,6,FALSE)</f>
        <v>fv</v>
      </c>
      <c r="J125" s="19">
        <f>VLOOKUP(C125,Entries!$A$2:$H$427,7,FALSE)</f>
        <v>38</v>
      </c>
      <c r="K125" s="22">
        <f>IF(LEFT(I125,1)="M",VLOOKUP(J125,GradingM!$A$2:$C$106,2,FALSE),IF(LEFT(I125,1)="F",VLOOKUP(J125,GradingF!$A$2:$C$101,2,FALSE)," "))</f>
        <v>0.9721</v>
      </c>
      <c r="L125" s="23">
        <f t="shared" si="5"/>
        <v>0.01523406712962963</v>
      </c>
    </row>
    <row r="126" spans="2:12" ht="12.75">
      <c r="B126" s="21">
        <v>124</v>
      </c>
      <c r="C126" s="21">
        <v>85</v>
      </c>
      <c r="D126" s="20">
        <v>0.016064814814814813</v>
      </c>
      <c r="E126" s="21" t="str">
        <f>VLOOKUP(C126,Entries!$A$2:$D$427,2,FALSE)</f>
        <v>Matt</v>
      </c>
      <c r="F126" s="21" t="str">
        <f>VLOOKUP(C126,Entries!$A$2:$D$427,3,FALSE)</f>
        <v>Stevenson</v>
      </c>
      <c r="G126" s="19" t="str">
        <f>VLOOKUP(C126,Entries!$A$2:$H$427,4,FALSE)</f>
        <v>City</v>
      </c>
      <c r="H126" s="19" t="str">
        <f>VLOOKUP(C126,Entries!$A$2:$H$427,5,FALSE)</f>
        <v>Financial Services</v>
      </c>
      <c r="I126" s="19" t="str">
        <f>VLOOKUP(C126,Entries!$A$2:$H$427,6,FALSE)</f>
        <v>m</v>
      </c>
      <c r="J126" s="19">
        <f>VLOOKUP(C126,Entries!$A$2:$H$427,7,FALSE)</f>
        <v>38</v>
      </c>
      <c r="K126" s="22">
        <f>IF(LEFT(I126,1)="M",VLOOKUP(J126,GradingM!$A$2:$C$106,2,FALSE),IF(LEFT(I126,1)="F",VLOOKUP(J126,GradingF!$A$2:$C$101,2,FALSE)," "))</f>
        <v>0.9797</v>
      </c>
      <c r="L126" s="23">
        <f t="shared" si="5"/>
        <v>0.01573869907407407</v>
      </c>
    </row>
    <row r="127" spans="2:12" ht="12.75">
      <c r="B127" s="21">
        <v>125</v>
      </c>
      <c r="C127" s="21">
        <v>126</v>
      </c>
      <c r="D127" s="20">
        <v>0.016064814814814813</v>
      </c>
      <c r="E127" s="21" t="str">
        <f>VLOOKUP(C127,Entries!$A$2:$D$427,2,FALSE)</f>
        <v>Jackie </v>
      </c>
      <c r="F127" s="21" t="str">
        <f>VLOOKUP(C127,Entries!$A$2:$D$427,3,FALSE)</f>
        <v>Williams</v>
      </c>
      <c r="G127" s="19" t="str">
        <f>VLOOKUP(C127,Entries!$A$2:$H$427,4,FALSE)</f>
        <v>City</v>
      </c>
      <c r="H127" s="19" t="str">
        <f>VLOOKUP(C127,Entries!$A$2:$H$427,5,FALSE)</f>
        <v>Environmental Sustainability</v>
      </c>
      <c r="I127" s="19" t="str">
        <f>VLOOKUP(C127,Entries!$A$2:$H$427,6,FALSE)</f>
        <v>fv</v>
      </c>
      <c r="J127" s="19">
        <f>VLOOKUP(C127,Entries!$A$2:$H$427,7,FALSE)</f>
        <v>43</v>
      </c>
      <c r="K127" s="22">
        <f>IF(LEFT(I127,1)="M",VLOOKUP(J127,GradingM!$A$2:$C$106,2,FALSE),IF(LEFT(I127,1)="F",VLOOKUP(J127,GradingF!$A$2:$C$101,2,FALSE)," "))</f>
        <v>0.933</v>
      </c>
      <c r="L127" s="23">
        <f t="shared" si="5"/>
        <v>0.01498847222222222</v>
      </c>
    </row>
    <row r="128" spans="2:12" ht="12.75">
      <c r="B128" s="21">
        <v>126</v>
      </c>
      <c r="C128" s="21">
        <v>86</v>
      </c>
      <c r="D128" s="20">
        <v>0.016064814814814813</v>
      </c>
      <c r="E128" s="21" t="str">
        <f>VLOOKUP(C128,Entries!$A$2:$D$427,2,FALSE)</f>
        <v>Andy </v>
      </c>
      <c r="F128" s="21" t="str">
        <f>VLOOKUP(C128,Entries!$A$2:$D$427,3,FALSE)</f>
        <v>Ward</v>
      </c>
      <c r="G128" s="19" t="str">
        <f>VLOOKUP(C128,Entries!$A$2:$H$427,4,FALSE)</f>
        <v>City</v>
      </c>
      <c r="H128" s="19" t="str">
        <f>VLOOKUP(C128,Entries!$A$2:$H$427,5,FALSE)</f>
        <v>Financial Services</v>
      </c>
      <c r="I128" s="19" t="str">
        <f>VLOOKUP(C128,Entries!$A$2:$H$427,6,FALSE)</f>
        <v>m</v>
      </c>
      <c r="J128" s="19">
        <f>VLOOKUP(C128,Entries!$A$2:$H$427,7,FALSE)</f>
        <v>39</v>
      </c>
      <c r="K128" s="22">
        <f>IF(LEFT(I128,1)="M",VLOOKUP(J128,GradingM!$A$2:$C$106,2,FALSE),IF(LEFT(I128,1)="F",VLOOKUP(J128,GradingF!$A$2:$C$101,2,FALSE)," "))</f>
        <v>0.9729</v>
      </c>
      <c r="L128" s="23">
        <f t="shared" si="5"/>
        <v>0.015629458333333332</v>
      </c>
    </row>
    <row r="129" spans="2:12" ht="12.75">
      <c r="B129" s="21">
        <v>127</v>
      </c>
      <c r="C129" s="21">
        <v>101</v>
      </c>
      <c r="D129" s="20">
        <v>0.016319444444444445</v>
      </c>
      <c r="E129" s="21" t="str">
        <f>VLOOKUP(C129,Entries!$A$2:$D$427,2,FALSE)</f>
        <v>Paul</v>
      </c>
      <c r="F129" s="21" t="str">
        <f>VLOOKUP(C129,Entries!$A$2:$D$427,3,FALSE)</f>
        <v>Backman</v>
      </c>
      <c r="G129" s="19" t="str">
        <f>VLOOKUP(C129,Entries!$A$2:$H$427,4,FALSE)</f>
        <v>City</v>
      </c>
      <c r="H129" s="19" t="str">
        <f>VLOOKUP(C129,Entries!$A$2:$H$427,5,FALSE)</f>
        <v>Active Communities</v>
      </c>
      <c r="I129" s="19" t="str">
        <f>VLOOKUP(C129,Entries!$A$2:$H$427,6,FALSE)</f>
        <v>m</v>
      </c>
      <c r="J129" s="19">
        <f>VLOOKUP(C129,Entries!$A$2:$H$427,7,FALSE)</f>
        <v>33</v>
      </c>
      <c r="K129" s="22">
        <f>IF(LEFT(I129,1)="M",VLOOKUP(J129,GradingM!$A$2:$C$106,2,FALSE),IF(LEFT(I129,1)="F",VLOOKUP(J129,GradingF!$A$2:$C$101,2,FALSE)," "))</f>
        <v>1</v>
      </c>
      <c r="L129" s="23">
        <f t="shared" si="5"/>
        <v>0.016319444444444445</v>
      </c>
    </row>
    <row r="130" spans="2:12" ht="12.75">
      <c r="B130" s="21">
        <v>128</v>
      </c>
      <c r="C130" s="21">
        <v>103</v>
      </c>
      <c r="D130" s="20">
        <v>0.016319444444444445</v>
      </c>
      <c r="E130" s="21" t="str">
        <f>VLOOKUP(C130,Entries!$A$2:$D$427,2,FALSE)</f>
        <v>Claire</v>
      </c>
      <c r="F130" s="21" t="str">
        <f>VLOOKUP(C130,Entries!$A$2:$D$427,3,FALSE)</f>
        <v>Clayson</v>
      </c>
      <c r="G130" s="19" t="str">
        <f>VLOOKUP(C130,Entries!$A$2:$H$427,4,FALSE)</f>
        <v>City</v>
      </c>
      <c r="H130" s="19" t="str">
        <f>VLOOKUP(C130,Entries!$A$2:$H$427,5,FALSE)</f>
        <v>Active Communities</v>
      </c>
      <c r="I130" s="19" t="str">
        <f>VLOOKUP(C130,Entries!$A$2:$H$427,6,FALSE)</f>
        <v>F</v>
      </c>
      <c r="J130" s="19">
        <f>VLOOKUP(C130,Entries!$A$2:$H$427,7,FALSE)</f>
        <v>31</v>
      </c>
      <c r="K130" s="22">
        <f>IF(LEFT(I130,1)="M",VLOOKUP(J130,GradingM!$A$2:$C$106,2,FALSE),IF(LEFT(I130,1)="F",VLOOKUP(J130,GradingF!$A$2:$C$101,2,FALSE)," "))</f>
        <v>1</v>
      </c>
      <c r="L130" s="23">
        <f t="shared" si="5"/>
        <v>0.016319444444444445</v>
      </c>
    </row>
    <row r="131" spans="2:12" ht="12.75">
      <c r="B131" s="21">
        <v>129</v>
      </c>
      <c r="C131" s="21">
        <v>76</v>
      </c>
      <c r="D131" s="20">
        <v>0.01638888888888889</v>
      </c>
      <c r="E131" s="21" t="str">
        <f>VLOOKUP(C131,Entries!$A$2:$D$427,2,FALSE)</f>
        <v>Barry</v>
      </c>
      <c r="F131" s="21" t="str">
        <f>VLOOKUP(C131,Entries!$A$2:$D$427,3,FALSE)</f>
        <v>Gilbert</v>
      </c>
      <c r="G131" s="19" t="str">
        <f>VLOOKUP(C131,Entries!$A$2:$H$427,4,FALSE)</f>
        <v>Guest</v>
      </c>
      <c r="H131" s="19" t="str">
        <f>VLOOKUP(C131,Entries!$A$2:$H$427,5,FALSE)</f>
        <v>Wadhurst Runners</v>
      </c>
      <c r="I131" s="19" t="str">
        <f>VLOOKUP(C131,Entries!$A$2:$H$427,6,FALSE)</f>
        <v>mv</v>
      </c>
      <c r="J131" s="19">
        <f>VLOOKUP(C131,Entries!$A$2:$H$427,7,FALSE)</f>
        <v>73</v>
      </c>
      <c r="K131" s="22">
        <f>IF(LEFT(I131,1)="M",VLOOKUP(J131,GradingM!$A$2:$C$106,2,FALSE),IF(LEFT(I131,1)="F",VLOOKUP(J131,GradingF!$A$2:$C$101,2,FALSE)," "))</f>
        <v>0.7175</v>
      </c>
      <c r="L131" s="23">
        <f aca="true" t="shared" si="6" ref="L131:L154">IF(ISNUMBER(D131*K131),D131*K131," ")</f>
        <v>0.01175902777777778</v>
      </c>
    </row>
    <row r="132" spans="2:12" ht="12.75">
      <c r="B132" s="21">
        <v>130</v>
      </c>
      <c r="C132" s="21">
        <v>114</v>
      </c>
      <c r="D132" s="20">
        <v>0.01709490740740741</v>
      </c>
      <c r="E132" s="21" t="str">
        <f>VLOOKUP(C132,Entries!$A$2:$D$427,2,FALSE)</f>
        <v>Maria</v>
      </c>
      <c r="F132" s="21" t="str">
        <f>VLOOKUP(C132,Entries!$A$2:$D$427,3,FALSE)</f>
        <v>Pariots</v>
      </c>
      <c r="G132" s="19" t="str">
        <f>VLOOKUP(C132,Entries!$A$2:$H$427,4,FALSE)</f>
        <v>County</v>
      </c>
      <c r="H132" s="19" t="str">
        <f>VLOOKUP(C132,Entries!$A$2:$H$427,5,FALSE)</f>
        <v>Running Fleet</v>
      </c>
      <c r="I132" s="19" t="str">
        <f>VLOOKUP(C132,Entries!$A$2:$H$427,6,FALSE)</f>
        <v>f</v>
      </c>
      <c r="J132" s="19">
        <f>VLOOKUP(C132,Entries!$A$2:$H$427,7,FALSE)</f>
        <v>29</v>
      </c>
      <c r="K132" s="22">
        <f>IF(LEFT(I132,1)="M",VLOOKUP(J132,GradingM!$A$2:$C$106,2,FALSE),IF(LEFT(I132,1)="F",VLOOKUP(J132,GradingF!$A$2:$C$101,2,FALSE)," "))</f>
        <v>1</v>
      </c>
      <c r="L132" s="23">
        <f t="shared" si="6"/>
        <v>0.01709490740740741</v>
      </c>
    </row>
    <row r="133" spans="2:12" ht="12.75">
      <c r="B133" s="21">
        <v>131</v>
      </c>
      <c r="C133" s="21">
        <v>176</v>
      </c>
      <c r="D133" s="20">
        <v>0.017233796296296296</v>
      </c>
      <c r="E133" s="21" t="str">
        <f>VLOOKUP(C133,Entries!$A$2:$D$427,2,FALSE)</f>
        <v>Michelle</v>
      </c>
      <c r="F133" s="21" t="str">
        <f>VLOOKUP(C133,Entries!$A$2:$D$427,3,FALSE)</f>
        <v>Plowman</v>
      </c>
      <c r="G133" s="19" t="str">
        <f>VLOOKUP(C133,Entries!$A$2:$H$427,4,FALSE)</f>
        <v>County</v>
      </c>
      <c r="H133" s="19" t="str">
        <f>VLOOKUP(C133,Entries!$A$2:$H$427,5,FALSE)</f>
        <v>Road Agreements</v>
      </c>
      <c r="I133" s="19" t="str">
        <f>VLOOKUP(C133,Entries!$A$2:$H$427,6,FALSE)</f>
        <v>F</v>
      </c>
      <c r="J133" s="19">
        <f>VLOOKUP(C133,Entries!$A$2:$H$427,7,FALSE)</f>
        <v>28</v>
      </c>
      <c r="K133" s="22">
        <f>IF(LEFT(I133,1)="M",VLOOKUP(J133,GradingM!$A$2:$C$106,2,FALSE),IF(LEFT(I133,1)="F",VLOOKUP(J133,GradingF!$A$2:$C$101,2,FALSE)," "))</f>
        <v>1</v>
      </c>
      <c r="L133" s="23">
        <f t="shared" si="6"/>
        <v>0.017233796296296296</v>
      </c>
    </row>
    <row r="134" spans="2:12" ht="12.75">
      <c r="B134" s="21">
        <v>132</v>
      </c>
      <c r="C134" s="21">
        <v>100</v>
      </c>
      <c r="D134" s="20">
        <v>0.01724537037037037</v>
      </c>
      <c r="E134" s="21" t="str">
        <f>VLOOKUP(C134,Entries!$A$2:$D$427,2,FALSE)</f>
        <v>Emma</v>
      </c>
      <c r="F134" s="21" t="str">
        <f>VLOOKUP(C134,Entries!$A$2:$D$427,3,FALSE)</f>
        <v>Burson</v>
      </c>
      <c r="G134" s="19" t="str">
        <f>VLOOKUP(C134,Entries!$A$2:$H$427,4,FALSE)</f>
        <v>City</v>
      </c>
      <c r="H134" s="19" t="str">
        <f>VLOOKUP(C134,Entries!$A$2:$H$427,5,FALSE)</f>
        <v>Financial Services</v>
      </c>
      <c r="I134" s="19" t="str">
        <f>VLOOKUP(C134,Entries!$A$2:$H$427,6,FALSE)</f>
        <v>fv</v>
      </c>
      <c r="J134" s="19">
        <f>VLOOKUP(C134,Entries!$A$2:$H$427,7,FALSE)</f>
        <v>39</v>
      </c>
      <c r="K134" s="22">
        <f>IF(LEFT(I134,1)="M",VLOOKUP(J134,GradingM!$A$2:$C$106,2,FALSE),IF(LEFT(I134,1)="F",VLOOKUP(J134,GradingF!$A$2:$C$101,2,FALSE)," "))</f>
        <v>0.9643</v>
      </c>
      <c r="L134" s="23">
        <f t="shared" si="6"/>
        <v>0.01662971064814815</v>
      </c>
    </row>
    <row r="135" spans="2:12" ht="12.75">
      <c r="B135" s="21">
        <v>133</v>
      </c>
      <c r="C135" s="21">
        <v>80</v>
      </c>
      <c r="D135" s="20">
        <v>0.018206018518518517</v>
      </c>
      <c r="E135" s="21" t="str">
        <f>VLOOKUP(C135,Entries!$A$2:$D$427,2,FALSE)</f>
        <v>David </v>
      </c>
      <c r="F135" s="21" t="str">
        <f>VLOOKUP(C135,Entries!$A$2:$D$427,3,FALSE)</f>
        <v>Morrell</v>
      </c>
      <c r="G135" s="19" t="str">
        <f>VLOOKUP(C135,Entries!$A$2:$H$427,4,FALSE)</f>
        <v>City</v>
      </c>
      <c r="H135" s="19" t="str">
        <f>VLOOKUP(C135,Entries!$A$2:$H$427,5,FALSE)</f>
        <v>Rose Hill Comm Centre</v>
      </c>
      <c r="I135" s="19" t="str">
        <f>VLOOKUP(C135,Entries!$A$2:$H$427,6,FALSE)</f>
        <v>m</v>
      </c>
      <c r="J135" s="19">
        <f>VLOOKUP(C135,Entries!$A$2:$H$427,7,FALSE)</f>
        <v>33</v>
      </c>
      <c r="K135" s="22">
        <f>IF(LEFT(I135,1)="M",VLOOKUP(J135,GradingM!$A$2:$C$106,2,FALSE),IF(LEFT(I135,1)="F",VLOOKUP(J135,GradingF!$A$2:$C$101,2,FALSE)," "))</f>
        <v>1</v>
      </c>
      <c r="L135" s="23">
        <f t="shared" si="6"/>
        <v>0.018206018518518517</v>
      </c>
    </row>
    <row r="136" spans="2:12" ht="12.75">
      <c r="B136" s="21">
        <v>134</v>
      </c>
      <c r="C136" s="21">
        <v>79</v>
      </c>
      <c r="D136" s="20">
        <v>0.018206018518518517</v>
      </c>
      <c r="E136" s="21" t="str">
        <f>VLOOKUP(C136,Entries!$A$2:$D$427,2,FALSE)</f>
        <v>Robert </v>
      </c>
      <c r="F136" s="21" t="str">
        <f>VLOOKUP(C136,Entries!$A$2:$D$427,3,FALSE)</f>
        <v>Jeffs</v>
      </c>
      <c r="G136" s="19" t="str">
        <f>VLOOKUP(C136,Entries!$A$2:$H$427,4,FALSE)</f>
        <v>City</v>
      </c>
      <c r="H136" s="19" t="str">
        <f>VLOOKUP(C136,Entries!$A$2:$H$427,5,FALSE)</f>
        <v>Rose Hill Comm Centre</v>
      </c>
      <c r="I136" s="19" t="str">
        <f>VLOOKUP(C136,Entries!$A$2:$H$427,6,FALSE)</f>
        <v>m</v>
      </c>
      <c r="J136" s="19">
        <f>VLOOKUP(C136,Entries!$A$2:$H$427,7,FALSE)</f>
        <v>28</v>
      </c>
      <c r="K136" s="22">
        <f>IF(LEFT(I136,1)="M",VLOOKUP(J136,GradingM!$A$2:$C$106,2,FALSE),IF(LEFT(I136,1)="F",VLOOKUP(J136,GradingF!$A$2:$C$101,2,FALSE)," "))</f>
        <v>1</v>
      </c>
      <c r="L136" s="23">
        <f t="shared" si="6"/>
        <v>0.018206018518518517</v>
      </c>
    </row>
    <row r="137" spans="2:12" ht="12.75">
      <c r="B137" s="21">
        <v>135</v>
      </c>
      <c r="C137" s="21">
        <v>36</v>
      </c>
      <c r="D137" s="20">
        <v>0.018379629629629628</v>
      </c>
      <c r="E137" s="21" t="str">
        <f>VLOOKUP(C137,Entries!$A$2:$D$427,2,FALSE)</f>
        <v>Donna </v>
      </c>
      <c r="F137" s="21" t="str">
        <f>VLOOKUP(C137,Entries!$A$2:$D$427,3,FALSE)</f>
        <v>Husband</v>
      </c>
      <c r="G137" s="19" t="str">
        <f>VLOOKUP(C137,Entries!$A$2:$H$427,4,FALSE)</f>
        <v>County</v>
      </c>
      <c r="H137" s="19" t="str">
        <f>VLOOKUP(C137,Entries!$A$2:$H$427,5,FALSE)</f>
        <v>Public Health</v>
      </c>
      <c r="I137" s="19" t="str">
        <f>VLOOKUP(C137,Entries!$A$2:$H$427,6,FALSE)</f>
        <v>fv</v>
      </c>
      <c r="J137" s="19">
        <f>VLOOKUP(C137,Entries!$A$2:$H$427,7,FALSE)</f>
        <v>45</v>
      </c>
      <c r="K137" s="22">
        <f>IF(LEFT(I137,1)="M",VLOOKUP(J137,GradingM!$A$2:$C$106,2,FALSE),IF(LEFT(I137,1)="F",VLOOKUP(J137,GradingF!$A$2:$C$101,2,FALSE)," "))</f>
        <v>0.9172</v>
      </c>
      <c r="L137" s="23">
        <f t="shared" si="6"/>
        <v>0.016857796296296294</v>
      </c>
    </row>
    <row r="138" spans="2:12" ht="12.75">
      <c r="B138" s="21">
        <v>136</v>
      </c>
      <c r="C138" s="21">
        <v>131</v>
      </c>
      <c r="D138" s="20">
        <v>0.018831018518518518</v>
      </c>
      <c r="E138" s="21" t="str">
        <f>VLOOKUP(C138,Entries!$A$2:$D$427,2,FALSE)</f>
        <v>Antonia </v>
      </c>
      <c r="F138" s="21" t="str">
        <f>VLOOKUP(C138,Entries!$A$2:$D$427,3,FALSE)</f>
        <v>Pavalache</v>
      </c>
      <c r="G138" s="19" t="str">
        <f>VLOOKUP(C138,Entries!$A$2:$H$427,4,FALSE)</f>
        <v>County</v>
      </c>
      <c r="H138" s="19" t="str">
        <f>VLOOKUP(C138,Entries!$A$2:$H$427,5,FALSE)</f>
        <v>Santa's Assets</v>
      </c>
      <c r="I138" s="19" t="str">
        <f>VLOOKUP(C138,Entries!$A$2:$H$427,6,FALSE)</f>
        <v>f</v>
      </c>
      <c r="J138" s="19">
        <f>VLOOKUP(C138,Entries!$A$2:$H$427,7,FALSE)</f>
        <v>28</v>
      </c>
      <c r="K138" s="22">
        <f>IF(LEFT(I138,1)="M",VLOOKUP(J138,GradingM!$A$2:$C$106,2,FALSE),IF(LEFT(I138,1)="F",VLOOKUP(J138,GradingF!$A$2:$C$101,2,FALSE)," "))</f>
        <v>1</v>
      </c>
      <c r="L138" s="23">
        <f t="shared" si="6"/>
        <v>0.018831018518518518</v>
      </c>
    </row>
    <row r="139" spans="2:12" ht="12.75">
      <c r="B139" s="21">
        <v>137</v>
      </c>
      <c r="C139" s="21">
        <v>107</v>
      </c>
      <c r="D139" s="20">
        <v>0.020196759259259258</v>
      </c>
      <c r="E139" s="21" t="str">
        <f>VLOOKUP(C139,Entries!$A$2:$D$427,2,FALSE)</f>
        <v>Chris</v>
      </c>
      <c r="F139" s="21" t="str">
        <f>VLOOKUP(C139,Entries!$A$2:$D$427,3,FALSE)</f>
        <v>Stevenson</v>
      </c>
      <c r="G139" s="19" t="str">
        <f>VLOOKUP(C139,Entries!$A$2:$H$427,4,FALSE)</f>
        <v>County</v>
      </c>
      <c r="H139" s="19" t="str">
        <f>VLOOKUP(C139,Entries!$A$2:$H$427,5,FALSE)</f>
        <v>Infrastructure Funding</v>
      </c>
      <c r="I139" s="19" t="str">
        <f>VLOOKUP(C139,Entries!$A$2:$H$427,6,FALSE)</f>
        <v>FV</v>
      </c>
      <c r="J139" s="19">
        <f>VLOOKUP(C139,Entries!$A$2:$H$427,7,FALSE)</f>
        <v>59</v>
      </c>
      <c r="K139" s="22">
        <f>IF(LEFT(I139,1)="M",VLOOKUP(J139,GradingM!$A$2:$C$106,2,FALSE),IF(LEFT(I139,1)="F",VLOOKUP(J139,GradingF!$A$2:$C$101,2,FALSE)," "))</f>
        <v>0.8019000000000001</v>
      </c>
      <c r="L139" s="23">
        <f t="shared" si="6"/>
        <v>0.01619578125</v>
      </c>
    </row>
    <row r="140" spans="2:12" ht="12.75">
      <c r="B140" s="21">
        <v>138</v>
      </c>
      <c r="C140" s="21">
        <v>109</v>
      </c>
      <c r="D140" s="20">
        <v>0.020196759259259258</v>
      </c>
      <c r="E140" s="21" t="str">
        <f>VLOOKUP(C140,Entries!$A$2:$D$427,2,FALSE)</f>
        <v>Geri</v>
      </c>
      <c r="F140" s="21" t="str">
        <f>VLOOKUP(C140,Entries!$A$2:$D$427,3,FALSE)</f>
        <v>Beekmeyer</v>
      </c>
      <c r="G140" s="19" t="str">
        <f>VLOOKUP(C140,Entries!$A$2:$H$427,4,FALSE)</f>
        <v>County</v>
      </c>
      <c r="H140" s="19" t="str">
        <f>VLOOKUP(C140,Entries!$A$2:$H$427,5,FALSE)</f>
        <v>Infrastructure Funding</v>
      </c>
      <c r="I140" s="19" t="str">
        <f>VLOOKUP(C140,Entries!$A$2:$H$427,6,FALSE)</f>
        <v>fv</v>
      </c>
      <c r="J140" s="19">
        <f>VLOOKUP(C140,Entries!$A$2:$H$427,7,FALSE)</f>
        <v>55</v>
      </c>
      <c r="K140" s="22">
        <f>IF(LEFT(I140,1)="M",VLOOKUP(J140,GradingM!$A$2:$C$106,2,FALSE),IF(LEFT(I140,1)="F",VLOOKUP(J140,GradingF!$A$2:$C$101,2,FALSE)," "))</f>
        <v>0.8362</v>
      </c>
      <c r="L140" s="23">
        <f t="shared" si="6"/>
        <v>0.016888530092592592</v>
      </c>
    </row>
    <row r="141" spans="2:12" ht="12.75">
      <c r="B141" s="21">
        <v>139</v>
      </c>
      <c r="C141" s="21" t="s">
        <v>35</v>
      </c>
      <c r="D141" s="20" t="s">
        <v>35</v>
      </c>
      <c r="E141" s="21" t="e">
        <f>VLOOKUP(C141,Entries!$A$2:$D$427,2,FALSE)</f>
        <v>#N/A</v>
      </c>
      <c r="F141" s="21" t="e">
        <f>VLOOKUP(C141,Entries!$A$2:$D$427,3,FALSE)</f>
        <v>#N/A</v>
      </c>
      <c r="G141" s="19" t="e">
        <f>VLOOKUP(C141,Entries!$A$2:$H$427,4,FALSE)</f>
        <v>#N/A</v>
      </c>
      <c r="H141" s="19" t="e">
        <f>VLOOKUP(C141,Entries!$A$2:$H$427,5,FALSE)</f>
        <v>#N/A</v>
      </c>
      <c r="I141" s="19" t="e">
        <f>VLOOKUP(C141,Entries!$A$2:$H$427,6,FALSE)</f>
        <v>#N/A</v>
      </c>
      <c r="J141" s="19" t="e">
        <f>VLOOKUP(C141,Entries!$A$2:$H$427,7,FALSE)</f>
        <v>#N/A</v>
      </c>
      <c r="K141" s="22" t="e">
        <f>IF(LEFT(I141,1)="M",VLOOKUP(J141,GradingM!$A$2:$C$106,2,FALSE),IF(LEFT(I141,1)="F",VLOOKUP(J141,GradingF!$A$2:$C$101,2,FALSE)," "))</f>
        <v>#N/A</v>
      </c>
      <c r="L141" s="23" t="str">
        <f t="shared" si="6"/>
        <v> </v>
      </c>
    </row>
    <row r="142" spans="2:12" ht="12.75">
      <c r="B142" s="21">
        <v>140</v>
      </c>
      <c r="C142" s="21" t="s">
        <v>35</v>
      </c>
      <c r="D142" s="20" t="s">
        <v>35</v>
      </c>
      <c r="E142" s="21" t="e">
        <f>VLOOKUP(C142,Entries!$A$2:$D$427,2,FALSE)</f>
        <v>#N/A</v>
      </c>
      <c r="F142" s="21" t="e">
        <f>VLOOKUP(C142,Entries!$A$2:$D$427,3,FALSE)</f>
        <v>#N/A</v>
      </c>
      <c r="G142" s="19" t="e">
        <f>VLOOKUP(C142,Entries!$A$2:$H$427,4,FALSE)</f>
        <v>#N/A</v>
      </c>
      <c r="H142" s="19" t="e">
        <f>VLOOKUP(C142,Entries!$A$2:$H$427,5,FALSE)</f>
        <v>#N/A</v>
      </c>
      <c r="I142" s="19" t="e">
        <f>VLOOKUP(C142,Entries!$A$2:$H$427,6,FALSE)</f>
        <v>#N/A</v>
      </c>
      <c r="J142" s="19" t="e">
        <f>VLOOKUP(C142,Entries!$A$2:$H$427,7,FALSE)</f>
        <v>#N/A</v>
      </c>
      <c r="K142" s="22" t="e">
        <f>IF(LEFT(I142,1)="M",VLOOKUP(J142,GradingM!$A$2:$C$106,2,FALSE),IF(LEFT(I142,1)="F",VLOOKUP(J142,GradingF!$A$2:$C$101,2,FALSE)," "))</f>
        <v>#N/A</v>
      </c>
      <c r="L142" s="23" t="str">
        <f t="shared" si="6"/>
        <v> </v>
      </c>
    </row>
    <row r="143" spans="2:12" ht="12.75">
      <c r="B143" s="21">
        <v>141</v>
      </c>
      <c r="C143" s="21" t="s">
        <v>35</v>
      </c>
      <c r="D143" s="20" t="s">
        <v>35</v>
      </c>
      <c r="E143" s="21" t="e">
        <f>VLOOKUP(C143,Entries!$A$2:$D$427,2,FALSE)</f>
        <v>#N/A</v>
      </c>
      <c r="F143" s="21" t="e">
        <f>VLOOKUP(C143,Entries!$A$2:$D$427,3,FALSE)</f>
        <v>#N/A</v>
      </c>
      <c r="G143" s="19" t="e">
        <f>VLOOKUP(C143,Entries!$A$2:$H$427,4,FALSE)</f>
        <v>#N/A</v>
      </c>
      <c r="H143" s="19" t="e">
        <f>VLOOKUP(C143,Entries!$A$2:$H$427,5,FALSE)</f>
        <v>#N/A</v>
      </c>
      <c r="I143" s="19" t="e">
        <f>VLOOKUP(C143,Entries!$A$2:$H$427,6,FALSE)</f>
        <v>#N/A</v>
      </c>
      <c r="J143" s="19" t="e">
        <f>VLOOKUP(C143,Entries!$A$2:$H$427,7,FALSE)</f>
        <v>#N/A</v>
      </c>
      <c r="K143" s="22" t="e">
        <f>IF(LEFT(I143,1)="M",VLOOKUP(J143,GradingM!$A$2:$C$106,2,FALSE),IF(LEFT(I143,1)="F",VLOOKUP(J143,GradingF!$A$2:$C$101,2,FALSE)," "))</f>
        <v>#N/A</v>
      </c>
      <c r="L143" s="23" t="str">
        <f t="shared" si="6"/>
        <v> </v>
      </c>
    </row>
    <row r="144" spans="2:12" ht="12.75">
      <c r="B144" s="21">
        <v>142</v>
      </c>
      <c r="C144" s="21" t="s">
        <v>35</v>
      </c>
      <c r="D144" s="20" t="s">
        <v>35</v>
      </c>
      <c r="E144" s="21" t="e">
        <f>VLOOKUP(C144,Entries!$A$2:$D$427,2,FALSE)</f>
        <v>#N/A</v>
      </c>
      <c r="F144" s="21" t="e">
        <f>VLOOKUP(C144,Entries!$A$2:$D$427,3,FALSE)</f>
        <v>#N/A</v>
      </c>
      <c r="G144" s="19" t="e">
        <f>VLOOKUP(C144,Entries!$A$2:$H$427,4,FALSE)</f>
        <v>#N/A</v>
      </c>
      <c r="H144" s="19" t="e">
        <f>VLOOKUP(C144,Entries!$A$2:$H$427,5,FALSE)</f>
        <v>#N/A</v>
      </c>
      <c r="I144" s="19" t="e">
        <f>VLOOKUP(C144,Entries!$A$2:$H$427,6,FALSE)</f>
        <v>#N/A</v>
      </c>
      <c r="J144" s="19" t="e">
        <f>VLOOKUP(C144,Entries!$A$2:$H$427,7,FALSE)</f>
        <v>#N/A</v>
      </c>
      <c r="K144" s="22" t="e">
        <f>IF(LEFT(I144,1)="M",VLOOKUP(J144,GradingM!$A$2:$C$106,2,FALSE),IF(LEFT(I144,1)="F",VLOOKUP(J144,GradingF!$A$2:$C$101,2,FALSE)," "))</f>
        <v>#N/A</v>
      </c>
      <c r="L144" s="23" t="str">
        <f t="shared" si="6"/>
        <v> </v>
      </c>
    </row>
    <row r="145" spans="2:12" ht="12.75">
      <c r="B145" s="21">
        <v>143</v>
      </c>
      <c r="C145" s="21" t="s">
        <v>35</v>
      </c>
      <c r="D145" s="20" t="s">
        <v>35</v>
      </c>
      <c r="E145" s="21" t="e">
        <f>VLOOKUP(C145,Entries!$A$2:$D$427,2,FALSE)</f>
        <v>#N/A</v>
      </c>
      <c r="F145" s="21" t="e">
        <f>VLOOKUP(C145,Entries!$A$2:$D$427,3,FALSE)</f>
        <v>#N/A</v>
      </c>
      <c r="G145" s="19" t="e">
        <f>VLOOKUP(C145,Entries!$A$2:$H$427,4,FALSE)</f>
        <v>#N/A</v>
      </c>
      <c r="H145" s="19" t="e">
        <f>VLOOKUP(C145,Entries!$A$2:$H$427,5,FALSE)</f>
        <v>#N/A</v>
      </c>
      <c r="I145" s="19" t="e">
        <f>VLOOKUP(C145,Entries!$A$2:$H$427,6,FALSE)</f>
        <v>#N/A</v>
      </c>
      <c r="J145" s="19" t="e">
        <f>VLOOKUP(C145,Entries!$A$2:$H$427,7,FALSE)</f>
        <v>#N/A</v>
      </c>
      <c r="K145" s="22" t="e">
        <f>IF(LEFT(I145,1)="M",VLOOKUP(J145,GradingM!$A$2:$C$106,2,FALSE),IF(LEFT(I145,1)="F",VLOOKUP(J145,GradingF!$A$2:$C$101,2,FALSE)," "))</f>
        <v>#N/A</v>
      </c>
      <c r="L145" s="23" t="str">
        <f t="shared" si="6"/>
        <v> </v>
      </c>
    </row>
    <row r="146" spans="2:12" ht="12.75">
      <c r="B146" s="21">
        <v>144</v>
      </c>
      <c r="C146" s="21" t="s">
        <v>35</v>
      </c>
      <c r="D146" s="20" t="s">
        <v>35</v>
      </c>
      <c r="E146" s="21" t="e">
        <f>VLOOKUP(C146,Entries!$A$2:$D$427,2,FALSE)</f>
        <v>#N/A</v>
      </c>
      <c r="F146" s="21" t="e">
        <f>VLOOKUP(C146,Entries!$A$2:$D$427,3,FALSE)</f>
        <v>#N/A</v>
      </c>
      <c r="G146" s="19" t="e">
        <f>VLOOKUP(C146,Entries!$A$2:$H$427,4,FALSE)</f>
        <v>#N/A</v>
      </c>
      <c r="H146" s="19" t="e">
        <f>VLOOKUP(C146,Entries!$A$2:$H$427,5,FALSE)</f>
        <v>#N/A</v>
      </c>
      <c r="I146" s="19" t="e">
        <f>VLOOKUP(C146,Entries!$A$2:$H$427,6,FALSE)</f>
        <v>#N/A</v>
      </c>
      <c r="J146" s="19" t="e">
        <f>VLOOKUP(C146,Entries!$A$2:$H$427,7,FALSE)</f>
        <v>#N/A</v>
      </c>
      <c r="K146" s="22" t="e">
        <f>IF(LEFT(I146,1)="M",VLOOKUP(J146,GradingM!$A$2:$C$106,2,FALSE),IF(LEFT(I146,1)="F",VLOOKUP(J146,GradingF!$A$2:$C$101,2,FALSE)," "))</f>
        <v>#N/A</v>
      </c>
      <c r="L146" s="23" t="str">
        <f t="shared" si="6"/>
        <v> </v>
      </c>
    </row>
    <row r="147" spans="2:12" ht="12.75">
      <c r="B147" s="21">
        <v>145</v>
      </c>
      <c r="C147" s="21" t="s">
        <v>35</v>
      </c>
      <c r="D147" s="20" t="s">
        <v>35</v>
      </c>
      <c r="E147" s="21" t="e">
        <f>VLOOKUP(C147,Entries!$A$2:$D$427,2,FALSE)</f>
        <v>#N/A</v>
      </c>
      <c r="F147" s="21" t="e">
        <f>VLOOKUP(C147,Entries!$A$2:$D$427,3,FALSE)</f>
        <v>#N/A</v>
      </c>
      <c r="G147" s="19" t="e">
        <f>VLOOKUP(C147,Entries!$A$2:$H$427,4,FALSE)</f>
        <v>#N/A</v>
      </c>
      <c r="H147" s="19" t="e">
        <f>VLOOKUP(C147,Entries!$A$2:$H$427,5,FALSE)</f>
        <v>#N/A</v>
      </c>
      <c r="I147" s="19" t="e">
        <f>VLOOKUP(C147,Entries!$A$2:$H$427,6,FALSE)</f>
        <v>#N/A</v>
      </c>
      <c r="J147" s="19" t="e">
        <f>VLOOKUP(C147,Entries!$A$2:$H$427,7,FALSE)</f>
        <v>#N/A</v>
      </c>
      <c r="K147" s="22" t="e">
        <f>IF(LEFT(I147,1)="M",VLOOKUP(J147,GradingM!$A$2:$C$106,2,FALSE),IF(LEFT(I147,1)="F",VLOOKUP(J147,GradingF!$A$2:$C$101,2,FALSE)," "))</f>
        <v>#N/A</v>
      </c>
      <c r="L147" s="23" t="str">
        <f t="shared" si="6"/>
        <v> </v>
      </c>
    </row>
    <row r="148" spans="2:12" ht="12.75">
      <c r="B148" s="21">
        <v>146</v>
      </c>
      <c r="C148" s="21" t="s">
        <v>35</v>
      </c>
      <c r="D148" s="20" t="s">
        <v>35</v>
      </c>
      <c r="E148" s="21" t="e">
        <f>VLOOKUP(C148,Entries!$A$2:$D$427,2,FALSE)</f>
        <v>#N/A</v>
      </c>
      <c r="F148" s="21" t="e">
        <f>VLOOKUP(C148,Entries!$A$2:$D$427,3,FALSE)</f>
        <v>#N/A</v>
      </c>
      <c r="G148" s="19" t="e">
        <f>VLOOKUP(C148,Entries!$A$2:$H$427,4,FALSE)</f>
        <v>#N/A</v>
      </c>
      <c r="H148" s="19" t="e">
        <f>VLOOKUP(C148,Entries!$A$2:$H$427,5,FALSE)</f>
        <v>#N/A</v>
      </c>
      <c r="I148" s="19" t="e">
        <f>VLOOKUP(C148,Entries!$A$2:$H$427,6,FALSE)</f>
        <v>#N/A</v>
      </c>
      <c r="J148" s="19" t="e">
        <f>VLOOKUP(C148,Entries!$A$2:$H$427,7,FALSE)</f>
        <v>#N/A</v>
      </c>
      <c r="K148" s="22" t="e">
        <f>IF(LEFT(I148,1)="M",VLOOKUP(J148,GradingM!$A$2:$C$106,2,FALSE),IF(LEFT(I148,1)="F",VLOOKUP(J148,GradingF!$A$2:$C$101,2,FALSE)," "))</f>
        <v>#N/A</v>
      </c>
      <c r="L148" s="23" t="str">
        <f t="shared" si="6"/>
        <v> </v>
      </c>
    </row>
    <row r="149" spans="2:12" ht="12.75">
      <c r="B149" s="21">
        <v>147</v>
      </c>
      <c r="C149" s="21" t="s">
        <v>35</v>
      </c>
      <c r="D149" s="20" t="s">
        <v>35</v>
      </c>
      <c r="E149" s="21" t="e">
        <f>VLOOKUP(C149,Entries!$A$2:$D$427,2,FALSE)</f>
        <v>#N/A</v>
      </c>
      <c r="F149" s="21" t="e">
        <f>VLOOKUP(C149,Entries!$A$2:$D$427,3,FALSE)</f>
        <v>#N/A</v>
      </c>
      <c r="G149" s="19" t="e">
        <f>VLOOKUP(C149,Entries!$A$2:$H$427,4,FALSE)</f>
        <v>#N/A</v>
      </c>
      <c r="H149" s="19" t="e">
        <f>VLOOKUP(C149,Entries!$A$2:$H$427,5,FALSE)</f>
        <v>#N/A</v>
      </c>
      <c r="I149" s="19" t="e">
        <f>VLOOKUP(C149,Entries!$A$2:$H$427,6,FALSE)</f>
        <v>#N/A</v>
      </c>
      <c r="J149" s="19" t="e">
        <f>VLOOKUP(C149,Entries!$A$2:$H$427,7,FALSE)</f>
        <v>#N/A</v>
      </c>
      <c r="K149" s="22" t="e">
        <f>IF(LEFT(I149,1)="M",VLOOKUP(J149,GradingM!$A$2:$C$106,2,FALSE),IF(LEFT(I149,1)="F",VLOOKUP(J149,GradingF!$A$2:$C$101,2,FALSE)," "))</f>
        <v>#N/A</v>
      </c>
      <c r="L149" s="23" t="str">
        <f t="shared" si="6"/>
        <v> </v>
      </c>
    </row>
    <row r="150" spans="2:12" ht="12.75">
      <c r="B150" s="21">
        <v>148</v>
      </c>
      <c r="C150" s="21" t="s">
        <v>35</v>
      </c>
      <c r="D150" s="20" t="s">
        <v>35</v>
      </c>
      <c r="E150" s="21" t="e">
        <f>VLOOKUP(C150,Entries!$A$2:$D$427,2,FALSE)</f>
        <v>#N/A</v>
      </c>
      <c r="F150" s="21" t="e">
        <f>VLOOKUP(C150,Entries!$A$2:$D$427,3,FALSE)</f>
        <v>#N/A</v>
      </c>
      <c r="G150" s="19" t="e">
        <f>VLOOKUP(C150,Entries!$A$2:$H$427,4,FALSE)</f>
        <v>#N/A</v>
      </c>
      <c r="H150" s="19" t="e">
        <f>VLOOKUP(C150,Entries!$A$2:$H$427,5,FALSE)</f>
        <v>#N/A</v>
      </c>
      <c r="I150" s="19" t="e">
        <f>VLOOKUP(C150,Entries!$A$2:$H$427,6,FALSE)</f>
        <v>#N/A</v>
      </c>
      <c r="J150" s="19" t="e">
        <f>VLOOKUP(C150,Entries!$A$2:$H$427,7,FALSE)</f>
        <v>#N/A</v>
      </c>
      <c r="K150" s="22" t="e">
        <f>IF(LEFT(I150,1)="M",VLOOKUP(J150,GradingM!$A$2:$C$106,2,FALSE),IF(LEFT(I150,1)="F",VLOOKUP(J150,GradingF!$A$2:$C$101,2,FALSE)," "))</f>
        <v>#N/A</v>
      </c>
      <c r="L150" s="23" t="str">
        <f t="shared" si="6"/>
        <v> </v>
      </c>
    </row>
    <row r="151" spans="2:12" ht="12.75">
      <c r="B151" s="21">
        <v>149</v>
      </c>
      <c r="C151" s="21" t="s">
        <v>35</v>
      </c>
      <c r="D151" s="20" t="s">
        <v>35</v>
      </c>
      <c r="E151" s="21" t="e">
        <f>VLOOKUP(C151,Entries!$A$2:$D$427,2,FALSE)</f>
        <v>#N/A</v>
      </c>
      <c r="F151" s="21" t="e">
        <f>VLOOKUP(C151,Entries!$A$2:$D$427,3,FALSE)</f>
        <v>#N/A</v>
      </c>
      <c r="G151" s="19" t="e">
        <f>VLOOKUP(C151,Entries!$A$2:$H$427,4,FALSE)</f>
        <v>#N/A</v>
      </c>
      <c r="H151" s="19" t="e">
        <f>VLOOKUP(C151,Entries!$A$2:$H$427,5,FALSE)</f>
        <v>#N/A</v>
      </c>
      <c r="I151" s="19" t="e">
        <f>VLOOKUP(C151,Entries!$A$2:$H$427,6,FALSE)</f>
        <v>#N/A</v>
      </c>
      <c r="J151" s="19" t="e">
        <f>VLOOKUP(C151,Entries!$A$2:$H$427,7,FALSE)</f>
        <v>#N/A</v>
      </c>
      <c r="K151" s="22" t="e">
        <f>IF(LEFT(I151,1)="M",VLOOKUP(J151,GradingM!$A$2:$C$106,2,FALSE),IF(LEFT(I151,1)="F",VLOOKUP(J151,GradingF!$A$2:$C$101,2,FALSE)," "))</f>
        <v>#N/A</v>
      </c>
      <c r="L151" s="23" t="str">
        <f t="shared" si="6"/>
        <v> </v>
      </c>
    </row>
    <row r="152" spans="2:12" ht="12.75">
      <c r="B152" s="21">
        <v>150</v>
      </c>
      <c r="C152" s="21" t="s">
        <v>35</v>
      </c>
      <c r="D152" s="20" t="s">
        <v>35</v>
      </c>
      <c r="E152" s="21" t="e">
        <f>VLOOKUP(C152,Entries!$A$2:$D$427,2,FALSE)</f>
        <v>#N/A</v>
      </c>
      <c r="F152" s="21" t="e">
        <f>VLOOKUP(C152,Entries!$A$2:$D$427,3,FALSE)</f>
        <v>#N/A</v>
      </c>
      <c r="G152" s="19" t="e">
        <f>VLOOKUP(C152,Entries!$A$2:$H$427,4,FALSE)</f>
        <v>#N/A</v>
      </c>
      <c r="H152" s="19" t="e">
        <f>VLOOKUP(C152,Entries!$A$2:$H$427,5,FALSE)</f>
        <v>#N/A</v>
      </c>
      <c r="I152" s="19" t="e">
        <f>VLOOKUP(C152,Entries!$A$2:$H$427,6,FALSE)</f>
        <v>#N/A</v>
      </c>
      <c r="J152" s="19" t="e">
        <f>VLOOKUP(C152,Entries!$A$2:$H$427,7,FALSE)</f>
        <v>#N/A</v>
      </c>
      <c r="K152" s="22" t="e">
        <f>IF(LEFT(I152,1)="M",VLOOKUP(J152,GradingM!$A$2:$C$106,2,FALSE),IF(LEFT(I152,1)="F",VLOOKUP(J152,GradingF!$A$2:$C$101,2,FALSE)," "))</f>
        <v>#N/A</v>
      </c>
      <c r="L152" s="23" t="str">
        <f t="shared" si="6"/>
        <v> </v>
      </c>
    </row>
    <row r="153" spans="2:12" ht="12.75">
      <c r="B153" s="21">
        <v>151</v>
      </c>
      <c r="C153" s="21" t="s">
        <v>35</v>
      </c>
      <c r="D153" s="20" t="s">
        <v>35</v>
      </c>
      <c r="E153" s="21" t="e">
        <f>VLOOKUP(C153,Entries!$A$2:$D$427,2,FALSE)</f>
        <v>#N/A</v>
      </c>
      <c r="F153" s="21" t="e">
        <f>VLOOKUP(C153,Entries!$A$2:$D$427,3,FALSE)</f>
        <v>#N/A</v>
      </c>
      <c r="G153" s="19" t="e">
        <f>VLOOKUP(C153,Entries!$A$2:$H$427,4,FALSE)</f>
        <v>#N/A</v>
      </c>
      <c r="H153" s="19" t="e">
        <f>VLOOKUP(C153,Entries!$A$2:$H$427,5,FALSE)</f>
        <v>#N/A</v>
      </c>
      <c r="I153" s="19" t="e">
        <f>VLOOKUP(C153,Entries!$A$2:$H$427,6,FALSE)</f>
        <v>#N/A</v>
      </c>
      <c r="J153" s="19" t="e">
        <f>VLOOKUP(C153,Entries!$A$2:$H$427,7,FALSE)</f>
        <v>#N/A</v>
      </c>
      <c r="K153" s="22" t="e">
        <f>IF(LEFT(I153,1)="M",VLOOKUP(J153,GradingM!$A$2:$C$106,2,FALSE),IF(LEFT(I153,1)="F",VLOOKUP(J153,GradingF!$A$2:$C$101,2,FALSE)," "))</f>
        <v>#N/A</v>
      </c>
      <c r="L153" s="23" t="str">
        <f t="shared" si="6"/>
        <v> </v>
      </c>
    </row>
    <row r="154" spans="2:12" ht="12.75">
      <c r="B154" s="21">
        <v>152</v>
      </c>
      <c r="C154" s="21" t="s">
        <v>35</v>
      </c>
      <c r="D154" s="20" t="s">
        <v>35</v>
      </c>
      <c r="E154" s="21" t="e">
        <f>VLOOKUP(C154,Entries!$A$2:$D$427,2,FALSE)</f>
        <v>#N/A</v>
      </c>
      <c r="F154" s="21" t="e">
        <f>VLOOKUP(C154,Entries!$A$2:$D$427,3,FALSE)</f>
        <v>#N/A</v>
      </c>
      <c r="G154" s="19" t="e">
        <f>VLOOKUP(C154,Entries!$A$2:$H$427,4,FALSE)</f>
        <v>#N/A</v>
      </c>
      <c r="H154" s="19" t="e">
        <f>VLOOKUP(C154,Entries!$A$2:$H$427,5,FALSE)</f>
        <v>#N/A</v>
      </c>
      <c r="I154" s="19" t="e">
        <f>VLOOKUP(C154,Entries!$A$2:$H$427,6,FALSE)</f>
        <v>#N/A</v>
      </c>
      <c r="J154" s="19" t="e">
        <f>VLOOKUP(C154,Entries!$A$2:$H$427,7,FALSE)</f>
        <v>#N/A</v>
      </c>
      <c r="K154" s="22" t="e">
        <f>IF(LEFT(I154,1)="M",VLOOKUP(J154,GradingM!$A$2:$C$106,2,FALSE),IF(LEFT(I154,1)="F",VLOOKUP(J154,GradingF!$A$2:$C$101,2,FALSE)," "))</f>
        <v>#N/A</v>
      </c>
      <c r="L154" s="23" t="str">
        <f t="shared" si="6"/>
        <v> </v>
      </c>
    </row>
    <row r="155" spans="2:12" ht="12.75">
      <c r="B155" s="21">
        <v>153</v>
      </c>
      <c r="C155" s="21" t="s">
        <v>35</v>
      </c>
      <c r="D155" s="20" t="s">
        <v>35</v>
      </c>
      <c r="E155" s="21" t="e">
        <f>VLOOKUP(C155,Entries!$A$2:$D$427,2,FALSE)</f>
        <v>#N/A</v>
      </c>
      <c r="F155" s="21" t="e">
        <f>VLOOKUP(C155,Entries!$A$2:$D$427,3,FALSE)</f>
        <v>#N/A</v>
      </c>
      <c r="G155" s="19" t="e">
        <f>VLOOKUP(C155,Entries!$A$2:$H$427,4,FALSE)</f>
        <v>#N/A</v>
      </c>
      <c r="H155" s="19" t="e">
        <f>VLOOKUP(C155,Entries!$A$2:$H$427,5,FALSE)</f>
        <v>#N/A</v>
      </c>
      <c r="I155" s="19" t="e">
        <f>VLOOKUP(C155,Entries!$A$2:$H$427,6,FALSE)</f>
        <v>#N/A</v>
      </c>
      <c r="J155" s="19" t="e">
        <f>VLOOKUP(C155,Entries!$A$2:$H$427,7,FALSE)</f>
        <v>#N/A</v>
      </c>
      <c r="K155" s="22" t="e">
        <f>IF(LEFT(I155,1)="M",VLOOKUP(J155,GradingM!$A$2:$C$106,2,FALSE),IF(LEFT(I155,1)="F",VLOOKUP(J155,GradingF!$A$2:$C$101,2,FALSE)," "))</f>
        <v>#N/A</v>
      </c>
      <c r="L155" s="23" t="str">
        <f aca="true" t="shared" si="7" ref="L155:L179">IF(ISNUMBER(D155*K155),D155*K155," ")</f>
        <v> </v>
      </c>
    </row>
    <row r="156" spans="2:12" ht="12.75">
      <c r="B156" s="21">
        <v>154</v>
      </c>
      <c r="C156" s="21" t="s">
        <v>35</v>
      </c>
      <c r="D156" s="20" t="s">
        <v>35</v>
      </c>
      <c r="E156" s="21" t="e">
        <f>VLOOKUP(C156,Entries!$A$2:$D$427,2,FALSE)</f>
        <v>#N/A</v>
      </c>
      <c r="F156" s="21" t="e">
        <f>VLOOKUP(C156,Entries!$A$2:$D$427,3,FALSE)</f>
        <v>#N/A</v>
      </c>
      <c r="G156" s="19" t="e">
        <f>VLOOKUP(C156,Entries!$A$2:$H$427,4,FALSE)</f>
        <v>#N/A</v>
      </c>
      <c r="H156" s="19" t="e">
        <f>VLOOKUP(C156,Entries!$A$2:$H$427,5,FALSE)</f>
        <v>#N/A</v>
      </c>
      <c r="I156" s="19" t="e">
        <f>VLOOKUP(C156,Entries!$A$2:$H$427,6,FALSE)</f>
        <v>#N/A</v>
      </c>
      <c r="J156" s="19" t="e">
        <f>VLOOKUP(C156,Entries!$A$2:$H$427,7,FALSE)</f>
        <v>#N/A</v>
      </c>
      <c r="K156" s="22" t="e">
        <f>IF(LEFT(I156,1)="M",VLOOKUP(J156,GradingM!$A$2:$C$106,2,FALSE),IF(LEFT(I156,1)="F",VLOOKUP(J156,GradingF!$A$2:$C$101,2,FALSE)," "))</f>
        <v>#N/A</v>
      </c>
      <c r="L156" s="23" t="str">
        <f t="shared" si="7"/>
        <v> </v>
      </c>
    </row>
    <row r="157" spans="2:12" ht="12.75">
      <c r="B157" s="21">
        <v>155</v>
      </c>
      <c r="C157" s="21" t="s">
        <v>35</v>
      </c>
      <c r="D157" s="20" t="s">
        <v>35</v>
      </c>
      <c r="E157" s="21" t="e">
        <f>VLOOKUP(C157,Entries!$A$2:$D$427,2,FALSE)</f>
        <v>#N/A</v>
      </c>
      <c r="F157" s="21" t="e">
        <f>VLOOKUP(C157,Entries!$A$2:$D$427,3,FALSE)</f>
        <v>#N/A</v>
      </c>
      <c r="G157" s="19" t="e">
        <f>VLOOKUP(C157,Entries!$A$2:$H$427,4,FALSE)</f>
        <v>#N/A</v>
      </c>
      <c r="H157" s="19" t="e">
        <f>VLOOKUP(C157,Entries!$A$2:$H$427,5,FALSE)</f>
        <v>#N/A</v>
      </c>
      <c r="I157" s="19" t="e">
        <f>VLOOKUP(C157,Entries!$A$2:$H$427,6,FALSE)</f>
        <v>#N/A</v>
      </c>
      <c r="J157" s="19" t="e">
        <f>VLOOKUP(C157,Entries!$A$2:$H$427,7,FALSE)</f>
        <v>#N/A</v>
      </c>
      <c r="K157" s="22" t="e">
        <f>IF(LEFT(I157,1)="M",VLOOKUP(J157,GradingM!$A$2:$C$106,2,FALSE),IF(LEFT(I157,1)="F",VLOOKUP(J157,GradingF!$A$2:$C$101,2,FALSE)," "))</f>
        <v>#N/A</v>
      </c>
      <c r="L157" s="23" t="str">
        <f t="shared" si="7"/>
        <v> </v>
      </c>
    </row>
    <row r="158" spans="2:12" ht="12.75">
      <c r="B158" s="21">
        <v>156</v>
      </c>
      <c r="C158" s="21" t="s">
        <v>35</v>
      </c>
      <c r="D158" s="20" t="s">
        <v>35</v>
      </c>
      <c r="E158" s="21" t="e">
        <f>VLOOKUP(C158,Entries!$A$2:$D$427,2,FALSE)</f>
        <v>#N/A</v>
      </c>
      <c r="F158" s="21" t="e">
        <f>VLOOKUP(C158,Entries!$A$2:$D$427,3,FALSE)</f>
        <v>#N/A</v>
      </c>
      <c r="G158" s="19" t="e">
        <f>VLOOKUP(C158,Entries!$A$2:$H$427,4,FALSE)</f>
        <v>#N/A</v>
      </c>
      <c r="H158" s="19" t="e">
        <f>VLOOKUP(C158,Entries!$A$2:$H$427,5,FALSE)</f>
        <v>#N/A</v>
      </c>
      <c r="I158" s="19" t="e">
        <f>VLOOKUP(C158,Entries!$A$2:$H$427,6,FALSE)</f>
        <v>#N/A</v>
      </c>
      <c r="J158" s="19" t="e">
        <f>VLOOKUP(C158,Entries!$A$2:$H$427,7,FALSE)</f>
        <v>#N/A</v>
      </c>
      <c r="K158" s="22" t="e">
        <f>IF(LEFT(I158,1)="M",VLOOKUP(J158,GradingM!$A$2:$C$106,2,FALSE),IF(LEFT(I158,1)="F",VLOOKUP(J158,GradingF!$A$2:$C$101,2,FALSE)," "))</f>
        <v>#N/A</v>
      </c>
      <c r="L158" s="23" t="str">
        <f t="shared" si="7"/>
        <v> </v>
      </c>
    </row>
    <row r="159" spans="2:12" ht="12.75">
      <c r="B159" s="21">
        <v>157</v>
      </c>
      <c r="C159" s="21" t="s">
        <v>35</v>
      </c>
      <c r="D159" s="20" t="s">
        <v>35</v>
      </c>
      <c r="E159" s="21" t="e">
        <f>VLOOKUP(C159,Entries!$A$2:$D$427,2,FALSE)</f>
        <v>#N/A</v>
      </c>
      <c r="F159" s="21" t="e">
        <f>VLOOKUP(C159,Entries!$A$2:$D$427,3,FALSE)</f>
        <v>#N/A</v>
      </c>
      <c r="G159" s="19" t="e">
        <f>VLOOKUP(C159,Entries!$A$2:$H$427,4,FALSE)</f>
        <v>#N/A</v>
      </c>
      <c r="H159" s="19" t="e">
        <f>VLOOKUP(C159,Entries!$A$2:$H$427,5,FALSE)</f>
        <v>#N/A</v>
      </c>
      <c r="I159" s="19" t="e">
        <f>VLOOKUP(C159,Entries!$A$2:$H$427,6,FALSE)</f>
        <v>#N/A</v>
      </c>
      <c r="J159" s="19" t="e">
        <f>VLOOKUP(C159,Entries!$A$2:$H$427,7,FALSE)</f>
        <v>#N/A</v>
      </c>
      <c r="K159" s="22" t="e">
        <f>IF(LEFT(I159,1)="M",VLOOKUP(J159,GradingM!$A$2:$C$106,2,FALSE),IF(LEFT(I159,1)="F",VLOOKUP(J159,GradingF!$A$2:$C$101,2,FALSE)," "))</f>
        <v>#N/A</v>
      </c>
      <c r="L159" s="23" t="str">
        <f t="shared" si="7"/>
        <v> </v>
      </c>
    </row>
    <row r="160" spans="2:12" ht="12.75">
      <c r="B160" s="21">
        <v>158</v>
      </c>
      <c r="C160" s="21" t="s">
        <v>35</v>
      </c>
      <c r="D160" s="20" t="s">
        <v>35</v>
      </c>
      <c r="E160" s="21" t="e">
        <f>VLOOKUP(C160,Entries!$A$2:$D$427,2,FALSE)</f>
        <v>#N/A</v>
      </c>
      <c r="F160" s="21" t="e">
        <f>VLOOKUP(C160,Entries!$A$2:$D$427,3,FALSE)</f>
        <v>#N/A</v>
      </c>
      <c r="G160" s="19" t="e">
        <f>VLOOKUP(C160,Entries!$A$2:$H$427,4,FALSE)</f>
        <v>#N/A</v>
      </c>
      <c r="H160" s="19" t="e">
        <f>VLOOKUP(C160,Entries!$A$2:$H$427,5,FALSE)</f>
        <v>#N/A</v>
      </c>
      <c r="I160" s="19" t="e">
        <f>VLOOKUP(C160,Entries!$A$2:$H$427,6,FALSE)</f>
        <v>#N/A</v>
      </c>
      <c r="J160" s="19" t="e">
        <f>VLOOKUP(C160,Entries!$A$2:$H$427,7,FALSE)</f>
        <v>#N/A</v>
      </c>
      <c r="K160" s="22" t="e">
        <f>IF(LEFT(I160,1)="M",VLOOKUP(J160,GradingM!$A$2:$C$106,2,FALSE),IF(LEFT(I160,1)="F",VLOOKUP(J160,GradingF!$A$2:$C$101,2,FALSE)," "))</f>
        <v>#N/A</v>
      </c>
      <c r="L160" s="23" t="str">
        <f t="shared" si="7"/>
        <v> </v>
      </c>
    </row>
    <row r="161" spans="2:12" ht="12.75">
      <c r="B161" s="21">
        <v>159</v>
      </c>
      <c r="C161" s="21" t="s">
        <v>35</v>
      </c>
      <c r="D161" s="20" t="s">
        <v>35</v>
      </c>
      <c r="E161" s="21" t="e">
        <f>VLOOKUP(C161,Entries!$A$2:$D$427,2,FALSE)</f>
        <v>#N/A</v>
      </c>
      <c r="F161" s="21" t="e">
        <f>VLOOKUP(C161,Entries!$A$2:$D$427,3,FALSE)</f>
        <v>#N/A</v>
      </c>
      <c r="G161" s="19" t="e">
        <f>VLOOKUP(C161,Entries!$A$2:$H$427,4,FALSE)</f>
        <v>#N/A</v>
      </c>
      <c r="H161" s="19" t="e">
        <f>VLOOKUP(C161,Entries!$A$2:$H$427,5,FALSE)</f>
        <v>#N/A</v>
      </c>
      <c r="I161" s="19" t="e">
        <f>VLOOKUP(C161,Entries!$A$2:$H$427,6,FALSE)</f>
        <v>#N/A</v>
      </c>
      <c r="J161" s="19" t="e">
        <f>VLOOKUP(C161,Entries!$A$2:$H$427,7,FALSE)</f>
        <v>#N/A</v>
      </c>
      <c r="K161" s="22" t="e">
        <f>IF(LEFT(I161,1)="M",VLOOKUP(J161,GradingM!$A$2:$C$106,2,FALSE),IF(LEFT(I161,1)="F",VLOOKUP(J161,GradingF!$A$2:$C$101,2,FALSE)," "))</f>
        <v>#N/A</v>
      </c>
      <c r="L161" s="23" t="str">
        <f t="shared" si="7"/>
        <v> </v>
      </c>
    </row>
    <row r="162" spans="2:12" ht="12.75">
      <c r="B162" s="21">
        <v>160</v>
      </c>
      <c r="C162" s="21" t="s">
        <v>35</v>
      </c>
      <c r="D162" s="20" t="s">
        <v>35</v>
      </c>
      <c r="E162" s="21" t="e">
        <f>VLOOKUP(C162,Entries!$A$2:$D$427,2,FALSE)</f>
        <v>#N/A</v>
      </c>
      <c r="F162" s="21" t="e">
        <f>VLOOKUP(C162,Entries!$A$2:$D$427,3,FALSE)</f>
        <v>#N/A</v>
      </c>
      <c r="G162" s="19" t="e">
        <f>VLOOKUP(C162,Entries!$A$2:$H$427,4,FALSE)</f>
        <v>#N/A</v>
      </c>
      <c r="H162" s="19" t="e">
        <f>VLOOKUP(C162,Entries!$A$2:$H$427,5,FALSE)</f>
        <v>#N/A</v>
      </c>
      <c r="I162" s="19" t="e">
        <f>VLOOKUP(C162,Entries!$A$2:$H$427,6,FALSE)</f>
        <v>#N/A</v>
      </c>
      <c r="J162" s="19" t="e">
        <f>VLOOKUP(C162,Entries!$A$2:$H$427,7,FALSE)</f>
        <v>#N/A</v>
      </c>
      <c r="K162" s="22" t="e">
        <f>IF(LEFT(I162,1)="M",VLOOKUP(J162,GradingM!$A$2:$C$106,2,FALSE),IF(LEFT(I162,1)="F",VLOOKUP(J162,GradingF!$A$2:$C$101,2,FALSE)," "))</f>
        <v>#N/A</v>
      </c>
      <c r="L162" s="23" t="str">
        <f t="shared" si="7"/>
        <v> </v>
      </c>
    </row>
    <row r="163" spans="2:12" ht="12.75">
      <c r="B163" s="21">
        <v>161</v>
      </c>
      <c r="C163" s="21" t="s">
        <v>35</v>
      </c>
      <c r="D163" s="20" t="s">
        <v>35</v>
      </c>
      <c r="E163" s="21" t="e">
        <f>VLOOKUP(C163,Entries!$A$2:$D$427,2,FALSE)</f>
        <v>#N/A</v>
      </c>
      <c r="F163" s="21" t="e">
        <f>VLOOKUP(C163,Entries!$A$2:$D$427,3,FALSE)</f>
        <v>#N/A</v>
      </c>
      <c r="G163" s="19" t="e">
        <f>VLOOKUP(C163,Entries!$A$2:$H$427,4,FALSE)</f>
        <v>#N/A</v>
      </c>
      <c r="H163" s="19" t="e">
        <f>VLOOKUP(C163,Entries!$A$2:$H$427,5,FALSE)</f>
        <v>#N/A</v>
      </c>
      <c r="I163" s="19" t="e">
        <f>VLOOKUP(C163,Entries!$A$2:$H$427,6,FALSE)</f>
        <v>#N/A</v>
      </c>
      <c r="J163" s="19" t="e">
        <f>VLOOKUP(C163,Entries!$A$2:$H$427,7,FALSE)</f>
        <v>#N/A</v>
      </c>
      <c r="K163" s="22" t="e">
        <f>IF(LEFT(I163,1)="M",VLOOKUP(J163,GradingM!$A$2:$C$106,2,FALSE),IF(LEFT(I163,1)="F",VLOOKUP(J163,GradingF!$A$2:$C$101,2,FALSE)," "))</f>
        <v>#N/A</v>
      </c>
      <c r="L163" s="23" t="str">
        <f t="shared" si="7"/>
        <v> </v>
      </c>
    </row>
    <row r="164" spans="2:12" ht="12.75">
      <c r="B164" s="21">
        <v>162</v>
      </c>
      <c r="C164" s="21" t="s">
        <v>35</v>
      </c>
      <c r="D164" s="20" t="s">
        <v>35</v>
      </c>
      <c r="E164" s="21" t="e">
        <f>VLOOKUP(C164,Entries!$A$2:$D$427,2,FALSE)</f>
        <v>#N/A</v>
      </c>
      <c r="F164" s="21" t="e">
        <f>VLOOKUP(C164,Entries!$A$2:$D$427,3,FALSE)</f>
        <v>#N/A</v>
      </c>
      <c r="G164" s="19" t="e">
        <f>VLOOKUP(C164,Entries!$A$2:$H$427,4,FALSE)</f>
        <v>#N/A</v>
      </c>
      <c r="H164" s="19" t="e">
        <f>VLOOKUP(C164,Entries!$A$2:$H$427,5,FALSE)</f>
        <v>#N/A</v>
      </c>
      <c r="I164" s="19" t="e">
        <f>VLOOKUP(C164,Entries!$A$2:$H$427,6,FALSE)</f>
        <v>#N/A</v>
      </c>
      <c r="J164" s="19" t="e">
        <f>VLOOKUP(C164,Entries!$A$2:$H$427,7,FALSE)</f>
        <v>#N/A</v>
      </c>
      <c r="K164" s="22" t="e">
        <f>IF(LEFT(I164,1)="M",VLOOKUP(J164,GradingM!$A$2:$C$106,2,FALSE),IF(LEFT(I164,1)="F",VLOOKUP(J164,GradingF!$A$2:$C$101,2,FALSE)," "))</f>
        <v>#N/A</v>
      </c>
      <c r="L164" s="23" t="str">
        <f t="shared" si="7"/>
        <v> </v>
      </c>
    </row>
    <row r="165" spans="2:12" ht="12.75">
      <c r="B165" s="21">
        <v>163</v>
      </c>
      <c r="C165" s="21" t="s">
        <v>35</v>
      </c>
      <c r="D165" s="20" t="s">
        <v>35</v>
      </c>
      <c r="E165" s="21" t="e">
        <f>VLOOKUP(C165,Entries!$A$2:$D$427,2,FALSE)</f>
        <v>#N/A</v>
      </c>
      <c r="F165" s="21" t="e">
        <f>VLOOKUP(C165,Entries!$A$2:$D$427,3,FALSE)</f>
        <v>#N/A</v>
      </c>
      <c r="G165" s="19" t="e">
        <f>VLOOKUP(C165,Entries!$A$2:$H$427,4,FALSE)</f>
        <v>#N/A</v>
      </c>
      <c r="H165" s="19" t="e">
        <f>VLOOKUP(C165,Entries!$A$2:$H$427,5,FALSE)</f>
        <v>#N/A</v>
      </c>
      <c r="I165" s="19" t="e">
        <f>VLOOKUP(C165,Entries!$A$2:$H$427,6,FALSE)</f>
        <v>#N/A</v>
      </c>
      <c r="J165" s="19" t="e">
        <f>VLOOKUP(C165,Entries!$A$2:$H$427,7,FALSE)</f>
        <v>#N/A</v>
      </c>
      <c r="K165" s="22" t="e">
        <f>IF(LEFT(I165,1)="M",VLOOKUP(J165,GradingM!$A$2:$C$106,2,FALSE),IF(LEFT(I165,1)="F",VLOOKUP(J165,GradingF!$A$2:$C$101,2,FALSE)," "))</f>
        <v>#N/A</v>
      </c>
      <c r="L165" s="23" t="str">
        <f t="shared" si="7"/>
        <v> </v>
      </c>
    </row>
    <row r="166" spans="2:12" ht="12.75">
      <c r="B166" s="21">
        <v>164</v>
      </c>
      <c r="C166" s="21" t="s">
        <v>35</v>
      </c>
      <c r="D166" s="20" t="s">
        <v>35</v>
      </c>
      <c r="E166" s="21" t="e">
        <f>VLOOKUP(C166,Entries!$A$2:$D$427,2,FALSE)</f>
        <v>#N/A</v>
      </c>
      <c r="F166" s="21" t="e">
        <f>VLOOKUP(C166,Entries!$A$2:$D$427,3,FALSE)</f>
        <v>#N/A</v>
      </c>
      <c r="G166" s="19" t="e">
        <f>VLOOKUP(C166,Entries!$A$2:$H$427,4,FALSE)</f>
        <v>#N/A</v>
      </c>
      <c r="H166" s="19" t="e">
        <f>VLOOKUP(C166,Entries!$A$2:$H$427,5,FALSE)</f>
        <v>#N/A</v>
      </c>
      <c r="I166" s="19" t="e">
        <f>VLOOKUP(C166,Entries!$A$2:$H$427,6,FALSE)</f>
        <v>#N/A</v>
      </c>
      <c r="J166" s="19" t="e">
        <f>VLOOKUP(C166,Entries!$A$2:$H$427,7,FALSE)</f>
        <v>#N/A</v>
      </c>
      <c r="K166" s="22" t="e">
        <f>IF(LEFT(I166,1)="M",VLOOKUP(J166,GradingM!$A$2:$C$106,2,FALSE),IF(LEFT(I166,1)="F",VLOOKUP(J166,GradingF!$A$2:$C$101,2,FALSE)," "))</f>
        <v>#N/A</v>
      </c>
      <c r="L166" s="23" t="str">
        <f t="shared" si="7"/>
        <v> </v>
      </c>
    </row>
    <row r="167" spans="2:12" ht="12.75">
      <c r="B167" s="21">
        <v>165</v>
      </c>
      <c r="C167" s="21" t="s">
        <v>35</v>
      </c>
      <c r="D167" s="20" t="s">
        <v>35</v>
      </c>
      <c r="E167" s="21" t="e">
        <f>VLOOKUP(C167,Entries!$A$2:$D$427,2,FALSE)</f>
        <v>#N/A</v>
      </c>
      <c r="F167" s="21" t="e">
        <f>VLOOKUP(C167,Entries!$A$2:$D$427,3,FALSE)</f>
        <v>#N/A</v>
      </c>
      <c r="G167" s="19" t="e">
        <f>VLOOKUP(C167,Entries!$A$2:$H$427,4,FALSE)</f>
        <v>#N/A</v>
      </c>
      <c r="H167" s="19" t="e">
        <f>VLOOKUP(C167,Entries!$A$2:$H$427,5,FALSE)</f>
        <v>#N/A</v>
      </c>
      <c r="I167" s="19" t="e">
        <f>VLOOKUP(C167,Entries!$A$2:$H$427,6,FALSE)</f>
        <v>#N/A</v>
      </c>
      <c r="J167" s="19" t="e">
        <f>VLOOKUP(C167,Entries!$A$2:$H$427,7,FALSE)</f>
        <v>#N/A</v>
      </c>
      <c r="K167" s="22" t="e">
        <f>IF(LEFT(I167,1)="M",VLOOKUP(J167,GradingM!$A$2:$C$106,2,FALSE),IF(LEFT(I167,1)="F",VLOOKUP(J167,GradingF!$A$2:$C$101,2,FALSE)," "))</f>
        <v>#N/A</v>
      </c>
      <c r="L167" s="23" t="str">
        <f t="shared" si="7"/>
        <v> </v>
      </c>
    </row>
    <row r="168" spans="2:12" ht="12.75">
      <c r="B168" s="21">
        <v>166</v>
      </c>
      <c r="C168" s="21" t="s">
        <v>35</v>
      </c>
      <c r="D168" s="20" t="s">
        <v>35</v>
      </c>
      <c r="E168" s="21" t="e">
        <f>VLOOKUP(C168,Entries!$A$2:$D$427,2,FALSE)</f>
        <v>#N/A</v>
      </c>
      <c r="F168" s="21" t="e">
        <f>VLOOKUP(C168,Entries!$A$2:$D$427,3,FALSE)</f>
        <v>#N/A</v>
      </c>
      <c r="G168" s="19" t="e">
        <f>VLOOKUP(C168,Entries!$A$2:$H$427,4,FALSE)</f>
        <v>#N/A</v>
      </c>
      <c r="H168" s="19" t="e">
        <f>VLOOKUP(C168,Entries!$A$2:$H$427,5,FALSE)</f>
        <v>#N/A</v>
      </c>
      <c r="I168" s="19" t="e">
        <f>VLOOKUP(C168,Entries!$A$2:$H$427,6,FALSE)</f>
        <v>#N/A</v>
      </c>
      <c r="J168" s="19" t="e">
        <f>VLOOKUP(C168,Entries!$A$2:$H$427,7,FALSE)</f>
        <v>#N/A</v>
      </c>
      <c r="K168" s="22" t="e">
        <f>IF(LEFT(I168,1)="M",VLOOKUP(J168,GradingM!$A$2:$C$106,2,FALSE),IF(LEFT(I168,1)="F",VLOOKUP(J168,GradingF!$A$2:$C$101,2,FALSE)," "))</f>
        <v>#N/A</v>
      </c>
      <c r="L168" s="23" t="str">
        <f t="shared" si="7"/>
        <v> </v>
      </c>
    </row>
    <row r="169" spans="2:12" ht="12.75">
      <c r="B169" s="21">
        <v>167</v>
      </c>
      <c r="C169" s="21" t="s">
        <v>35</v>
      </c>
      <c r="D169" s="20" t="s">
        <v>35</v>
      </c>
      <c r="E169" s="21" t="e">
        <f>VLOOKUP(C169,Entries!$A$2:$D$427,2,FALSE)</f>
        <v>#N/A</v>
      </c>
      <c r="F169" s="21" t="e">
        <f>VLOOKUP(C169,Entries!$A$2:$D$427,3,FALSE)</f>
        <v>#N/A</v>
      </c>
      <c r="G169" s="19" t="e">
        <f>VLOOKUP(C169,Entries!$A$2:$H$427,4,FALSE)</f>
        <v>#N/A</v>
      </c>
      <c r="H169" s="19" t="e">
        <f>VLOOKUP(C169,Entries!$A$2:$H$427,5,FALSE)</f>
        <v>#N/A</v>
      </c>
      <c r="I169" s="19" t="e">
        <f>VLOOKUP(C169,Entries!$A$2:$H$427,6,FALSE)</f>
        <v>#N/A</v>
      </c>
      <c r="J169" s="19" t="e">
        <f>VLOOKUP(C169,Entries!$A$2:$H$427,7,FALSE)</f>
        <v>#N/A</v>
      </c>
      <c r="K169" s="22" t="e">
        <f>IF(LEFT(I169,1)="M",VLOOKUP(J169,GradingM!$A$2:$C$106,2,FALSE),IF(LEFT(I169,1)="F",VLOOKUP(J169,GradingF!$A$2:$C$101,2,FALSE)," "))</f>
        <v>#N/A</v>
      </c>
      <c r="L169" s="23" t="str">
        <f t="shared" si="7"/>
        <v> </v>
      </c>
    </row>
    <row r="170" spans="2:12" ht="12.75">
      <c r="B170" s="21">
        <v>168</v>
      </c>
      <c r="C170" s="21" t="s">
        <v>35</v>
      </c>
      <c r="D170" s="20" t="s">
        <v>35</v>
      </c>
      <c r="E170" s="21" t="e">
        <f>VLOOKUP(C170,Entries!$A$2:$D$427,2,FALSE)</f>
        <v>#N/A</v>
      </c>
      <c r="F170" s="21" t="e">
        <f>VLOOKUP(C170,Entries!$A$2:$D$427,3,FALSE)</f>
        <v>#N/A</v>
      </c>
      <c r="G170" s="19" t="e">
        <f>VLOOKUP(C170,Entries!$A$2:$H$427,4,FALSE)</f>
        <v>#N/A</v>
      </c>
      <c r="H170" s="19" t="e">
        <f>VLOOKUP(C170,Entries!$A$2:$H$427,5,FALSE)</f>
        <v>#N/A</v>
      </c>
      <c r="I170" s="19" t="e">
        <f>VLOOKUP(C170,Entries!$A$2:$H$427,6,FALSE)</f>
        <v>#N/A</v>
      </c>
      <c r="J170" s="19" t="e">
        <f>VLOOKUP(C170,Entries!$A$2:$H$427,7,FALSE)</f>
        <v>#N/A</v>
      </c>
      <c r="K170" s="22" t="e">
        <f>IF(LEFT(I170,1)="M",VLOOKUP(J170,GradingM!$A$2:$C$106,2,FALSE),IF(LEFT(I170,1)="F",VLOOKUP(J170,GradingF!$A$2:$C$101,2,FALSE)," "))</f>
        <v>#N/A</v>
      </c>
      <c r="L170" s="23" t="str">
        <f t="shared" si="7"/>
        <v> </v>
      </c>
    </row>
    <row r="171" spans="2:12" ht="12.75">
      <c r="B171" s="21">
        <v>169</v>
      </c>
      <c r="C171" s="21" t="s">
        <v>35</v>
      </c>
      <c r="D171" s="20" t="s">
        <v>35</v>
      </c>
      <c r="E171" s="21" t="e">
        <f>VLOOKUP(C171,Entries!$A$2:$D$427,2,FALSE)</f>
        <v>#N/A</v>
      </c>
      <c r="F171" s="21" t="e">
        <f>VLOOKUP(C171,Entries!$A$2:$D$427,3,FALSE)</f>
        <v>#N/A</v>
      </c>
      <c r="G171" s="19" t="e">
        <f>VLOOKUP(C171,Entries!$A$2:$H$427,4,FALSE)</f>
        <v>#N/A</v>
      </c>
      <c r="H171" s="19" t="e">
        <f>VLOOKUP(C171,Entries!$A$2:$H$427,5,FALSE)</f>
        <v>#N/A</v>
      </c>
      <c r="I171" s="19" t="e">
        <f>VLOOKUP(C171,Entries!$A$2:$H$427,6,FALSE)</f>
        <v>#N/A</v>
      </c>
      <c r="J171" s="19" t="e">
        <f>VLOOKUP(C171,Entries!$A$2:$H$427,7,FALSE)</f>
        <v>#N/A</v>
      </c>
      <c r="K171" s="22" t="e">
        <f>IF(LEFT(I171,1)="M",VLOOKUP(J171,GradingM!$A$2:$C$106,2,FALSE),IF(LEFT(I171,1)="F",VLOOKUP(J171,GradingF!$A$2:$C$101,2,FALSE)," "))</f>
        <v>#N/A</v>
      </c>
      <c r="L171" s="23" t="str">
        <f t="shared" si="7"/>
        <v> </v>
      </c>
    </row>
    <row r="172" spans="2:12" ht="12.75">
      <c r="B172" s="21">
        <v>170</v>
      </c>
      <c r="C172" s="21" t="s">
        <v>35</v>
      </c>
      <c r="D172" s="20" t="s">
        <v>35</v>
      </c>
      <c r="E172" s="21" t="e">
        <f>VLOOKUP(C172,Entries!$A$2:$D$427,2,FALSE)</f>
        <v>#N/A</v>
      </c>
      <c r="F172" s="21" t="e">
        <f>VLOOKUP(C172,Entries!$A$2:$D$427,3,FALSE)</f>
        <v>#N/A</v>
      </c>
      <c r="G172" s="19" t="e">
        <f>VLOOKUP(C172,Entries!$A$2:$H$427,4,FALSE)</f>
        <v>#N/A</v>
      </c>
      <c r="H172" s="19" t="e">
        <f>VLOOKUP(C172,Entries!$A$2:$H$427,5,FALSE)</f>
        <v>#N/A</v>
      </c>
      <c r="I172" s="19" t="e">
        <f>VLOOKUP(C172,Entries!$A$2:$H$427,6,FALSE)</f>
        <v>#N/A</v>
      </c>
      <c r="J172" s="19" t="e">
        <f>VLOOKUP(C172,Entries!$A$2:$H$427,7,FALSE)</f>
        <v>#N/A</v>
      </c>
      <c r="K172" s="22" t="e">
        <f>IF(LEFT(I172,1)="M",VLOOKUP(J172,GradingM!$A$2:$C$106,2,FALSE),IF(LEFT(I172,1)="F",VLOOKUP(J172,GradingF!$A$2:$C$101,2,FALSE)," "))</f>
        <v>#N/A</v>
      </c>
      <c r="L172" s="23" t="str">
        <f t="shared" si="7"/>
        <v> </v>
      </c>
    </row>
    <row r="173" spans="2:12" ht="12.75">
      <c r="B173" s="21">
        <v>171</v>
      </c>
      <c r="C173" s="21" t="s">
        <v>35</v>
      </c>
      <c r="D173" s="20" t="s">
        <v>35</v>
      </c>
      <c r="E173" s="21" t="e">
        <f>VLOOKUP(C173,Entries!$A$2:$D$427,2,FALSE)</f>
        <v>#N/A</v>
      </c>
      <c r="F173" s="21" t="e">
        <f>VLOOKUP(C173,Entries!$A$2:$D$427,3,FALSE)</f>
        <v>#N/A</v>
      </c>
      <c r="G173" s="19" t="e">
        <f>VLOOKUP(C173,Entries!$A$2:$H$427,4,FALSE)</f>
        <v>#N/A</v>
      </c>
      <c r="H173" s="19" t="e">
        <f>VLOOKUP(C173,Entries!$A$2:$H$427,5,FALSE)</f>
        <v>#N/A</v>
      </c>
      <c r="I173" s="19" t="e">
        <f>VLOOKUP(C173,Entries!$A$2:$H$427,6,FALSE)</f>
        <v>#N/A</v>
      </c>
      <c r="J173" s="19" t="e">
        <f>VLOOKUP(C173,Entries!$A$2:$H$427,7,FALSE)</f>
        <v>#N/A</v>
      </c>
      <c r="K173" s="22" t="e">
        <f>IF(LEFT(I173,1)="M",VLOOKUP(J173,GradingM!$A$2:$C$106,2,FALSE),IF(LEFT(I173,1)="F",VLOOKUP(J173,GradingF!$A$2:$C$101,2,FALSE)," "))</f>
        <v>#N/A</v>
      </c>
      <c r="L173" s="23" t="str">
        <f t="shared" si="7"/>
        <v> </v>
      </c>
    </row>
    <row r="174" spans="2:12" ht="12.75">
      <c r="B174" s="21">
        <v>172</v>
      </c>
      <c r="C174" s="21" t="s">
        <v>35</v>
      </c>
      <c r="D174" s="20" t="s">
        <v>35</v>
      </c>
      <c r="E174" s="21" t="e">
        <f>VLOOKUP(C174,Entries!$A$2:$D$427,2,FALSE)</f>
        <v>#N/A</v>
      </c>
      <c r="F174" s="21" t="e">
        <f>VLOOKUP(C174,Entries!$A$2:$D$427,3,FALSE)</f>
        <v>#N/A</v>
      </c>
      <c r="G174" s="19" t="e">
        <f>VLOOKUP(C174,Entries!$A$2:$H$427,4,FALSE)</f>
        <v>#N/A</v>
      </c>
      <c r="H174" s="19" t="e">
        <f>VLOOKUP(C174,Entries!$A$2:$H$427,5,FALSE)</f>
        <v>#N/A</v>
      </c>
      <c r="I174" s="19" t="e">
        <f>VLOOKUP(C174,Entries!$A$2:$H$427,6,FALSE)</f>
        <v>#N/A</v>
      </c>
      <c r="J174" s="19" t="e">
        <f>VLOOKUP(C174,Entries!$A$2:$H$427,7,FALSE)</f>
        <v>#N/A</v>
      </c>
      <c r="K174" s="22" t="e">
        <f>IF(LEFT(I174,1)="M",VLOOKUP(J174,GradingM!$A$2:$C$106,2,FALSE),IF(LEFT(I174,1)="F",VLOOKUP(J174,GradingF!$A$2:$C$101,2,FALSE)," "))</f>
        <v>#N/A</v>
      </c>
      <c r="L174" s="23" t="str">
        <f t="shared" si="7"/>
        <v> </v>
      </c>
    </row>
    <row r="175" spans="2:12" ht="12.75">
      <c r="B175" s="21">
        <v>173</v>
      </c>
      <c r="C175" s="21" t="s">
        <v>35</v>
      </c>
      <c r="D175" s="20" t="s">
        <v>35</v>
      </c>
      <c r="E175" s="21" t="e">
        <f>VLOOKUP(C175,Entries!$A$2:$D$427,2,FALSE)</f>
        <v>#N/A</v>
      </c>
      <c r="F175" s="21" t="e">
        <f>VLOOKUP(C175,Entries!$A$2:$D$427,3,FALSE)</f>
        <v>#N/A</v>
      </c>
      <c r="G175" s="19" t="e">
        <f>VLOOKUP(C175,Entries!$A$2:$H$427,4,FALSE)</f>
        <v>#N/A</v>
      </c>
      <c r="H175" s="19" t="e">
        <f>VLOOKUP(C175,Entries!$A$2:$H$427,5,FALSE)</f>
        <v>#N/A</v>
      </c>
      <c r="I175" s="19" t="e">
        <f>VLOOKUP(C175,Entries!$A$2:$H$427,6,FALSE)</f>
        <v>#N/A</v>
      </c>
      <c r="J175" s="19" t="e">
        <f>VLOOKUP(C175,Entries!$A$2:$H$427,7,FALSE)</f>
        <v>#N/A</v>
      </c>
      <c r="K175" s="22" t="e">
        <f>IF(LEFT(I175,1)="M",VLOOKUP(J175,GradingM!$A$2:$C$106,2,FALSE),IF(LEFT(I175,1)="F",VLOOKUP(J175,GradingF!$A$2:$C$101,2,FALSE)," "))</f>
        <v>#N/A</v>
      </c>
      <c r="L175" s="23" t="str">
        <f t="shared" si="7"/>
        <v> </v>
      </c>
    </row>
    <row r="176" spans="2:12" ht="12.75">
      <c r="B176" s="21">
        <v>174</v>
      </c>
      <c r="C176" s="21" t="s">
        <v>35</v>
      </c>
      <c r="D176" s="20" t="s">
        <v>35</v>
      </c>
      <c r="E176" s="21" t="e">
        <f>VLOOKUP(C176,Entries!$A$2:$D$427,2,FALSE)</f>
        <v>#N/A</v>
      </c>
      <c r="F176" s="21" t="e">
        <f>VLOOKUP(C176,Entries!$A$2:$D$427,3,FALSE)</f>
        <v>#N/A</v>
      </c>
      <c r="G176" s="19" t="e">
        <f>VLOOKUP(C176,Entries!$A$2:$H$427,4,FALSE)</f>
        <v>#N/A</v>
      </c>
      <c r="H176" s="19" t="e">
        <f>VLOOKUP(C176,Entries!$A$2:$H$427,5,FALSE)</f>
        <v>#N/A</v>
      </c>
      <c r="I176" s="19" t="e">
        <f>VLOOKUP(C176,Entries!$A$2:$H$427,6,FALSE)</f>
        <v>#N/A</v>
      </c>
      <c r="J176" s="19" t="e">
        <f>VLOOKUP(C176,Entries!$A$2:$H$427,7,FALSE)</f>
        <v>#N/A</v>
      </c>
      <c r="K176" s="22" t="e">
        <f>IF(LEFT(I176,1)="M",VLOOKUP(J176,GradingM!$A$2:$C$106,2,FALSE),IF(LEFT(I176,1)="F",VLOOKUP(J176,GradingF!$A$2:$C$101,2,FALSE)," "))</f>
        <v>#N/A</v>
      </c>
      <c r="L176" s="23" t="str">
        <f t="shared" si="7"/>
        <v> </v>
      </c>
    </row>
    <row r="177" spans="2:12" ht="12.75">
      <c r="B177" s="21">
        <v>175</v>
      </c>
      <c r="C177" s="21" t="s">
        <v>35</v>
      </c>
      <c r="D177" s="20" t="s">
        <v>35</v>
      </c>
      <c r="E177" s="21" t="e">
        <f>VLOOKUP(C177,Entries!$A$2:$D$427,2,FALSE)</f>
        <v>#N/A</v>
      </c>
      <c r="F177" s="21" t="e">
        <f>VLOOKUP(C177,Entries!$A$2:$D$427,3,FALSE)</f>
        <v>#N/A</v>
      </c>
      <c r="G177" s="19" t="e">
        <f>VLOOKUP(C177,Entries!$A$2:$H$427,4,FALSE)</f>
        <v>#N/A</v>
      </c>
      <c r="H177" s="19" t="e">
        <f>VLOOKUP(C177,Entries!$A$2:$H$427,5,FALSE)</f>
        <v>#N/A</v>
      </c>
      <c r="I177" s="19" t="e">
        <f>VLOOKUP(C177,Entries!$A$2:$H$427,6,FALSE)</f>
        <v>#N/A</v>
      </c>
      <c r="J177" s="19" t="e">
        <f>VLOOKUP(C177,Entries!$A$2:$H$427,7,FALSE)</f>
        <v>#N/A</v>
      </c>
      <c r="K177" s="22" t="e">
        <f>IF(LEFT(I177,1)="M",VLOOKUP(J177,GradingM!$A$2:$C$106,2,FALSE),IF(LEFT(I177,1)="F",VLOOKUP(J177,GradingF!$A$2:$C$101,2,FALSE)," "))</f>
        <v>#N/A</v>
      </c>
      <c r="L177" s="23" t="str">
        <f t="shared" si="7"/>
        <v> </v>
      </c>
    </row>
    <row r="178" spans="2:12" ht="12.75">
      <c r="B178" s="21">
        <v>176</v>
      </c>
      <c r="C178" s="21" t="s">
        <v>35</v>
      </c>
      <c r="D178" s="20" t="s">
        <v>35</v>
      </c>
      <c r="E178" s="21" t="e">
        <f>VLOOKUP(C178,Entries!$A$2:$D$427,2,FALSE)</f>
        <v>#N/A</v>
      </c>
      <c r="F178" s="21" t="e">
        <f>VLOOKUP(C178,Entries!$A$2:$D$427,3,FALSE)</f>
        <v>#N/A</v>
      </c>
      <c r="G178" s="19" t="e">
        <f>VLOOKUP(C178,Entries!$A$2:$H$427,4,FALSE)</f>
        <v>#N/A</v>
      </c>
      <c r="H178" s="19" t="e">
        <f>VLOOKUP(C178,Entries!$A$2:$H$427,5,FALSE)</f>
        <v>#N/A</v>
      </c>
      <c r="I178" s="19" t="e">
        <f>VLOOKUP(C178,Entries!$A$2:$H$427,6,FALSE)</f>
        <v>#N/A</v>
      </c>
      <c r="J178" s="19" t="e">
        <f>VLOOKUP(C178,Entries!$A$2:$H$427,7,FALSE)</f>
        <v>#N/A</v>
      </c>
      <c r="K178" s="22" t="e">
        <f>IF(LEFT(I178,1)="M",VLOOKUP(J178,GradingM!$A$2:$C$106,2,FALSE),IF(LEFT(I178,1)="F",VLOOKUP(J178,GradingF!$A$2:$C$101,2,FALSE)," "))</f>
        <v>#N/A</v>
      </c>
      <c r="L178" s="23" t="str">
        <f t="shared" si="7"/>
        <v> </v>
      </c>
    </row>
    <row r="179" spans="2:12" ht="12.75">
      <c r="B179" s="21">
        <v>177</v>
      </c>
      <c r="C179" s="21" t="s">
        <v>35</v>
      </c>
      <c r="D179" s="20" t="s">
        <v>35</v>
      </c>
      <c r="E179" s="21" t="e">
        <f>VLOOKUP(C179,Entries!$A$2:$D$427,2,FALSE)</f>
        <v>#N/A</v>
      </c>
      <c r="F179" s="21" t="e">
        <f>VLOOKUP(C179,Entries!$A$2:$D$427,3,FALSE)</f>
        <v>#N/A</v>
      </c>
      <c r="G179" s="19" t="e">
        <f>VLOOKUP(C179,Entries!$A$2:$H$427,4,FALSE)</f>
        <v>#N/A</v>
      </c>
      <c r="H179" s="19" t="e">
        <f>VLOOKUP(C179,Entries!$A$2:$H$427,5,FALSE)</f>
        <v>#N/A</v>
      </c>
      <c r="I179" s="19" t="e">
        <f>VLOOKUP(C179,Entries!$A$2:$H$427,6,FALSE)</f>
        <v>#N/A</v>
      </c>
      <c r="J179" s="19" t="e">
        <f>VLOOKUP(C179,Entries!$A$2:$H$427,7,FALSE)</f>
        <v>#N/A</v>
      </c>
      <c r="K179" s="22" t="e">
        <f>IF(LEFT(I179,1)="M",VLOOKUP(J179,GradingM!$A$2:$C$106,2,FALSE),IF(LEFT(I179,1)="F",VLOOKUP(J179,GradingF!$A$2:$C$101,2,FALSE)," "))</f>
        <v>#N/A</v>
      </c>
      <c r="L179" s="23" t="str">
        <f t="shared" si="7"/>
        <v> 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24">
      <pane ySplit="1" topLeftCell="A13" activePane="bottomLeft" state="split"/>
      <selection pane="topLeft" activeCell="E20" sqref="E20"/>
      <selection pane="bottomLeft" activeCell="B62" sqref="B62"/>
    </sheetView>
  </sheetViews>
  <sheetFormatPr defaultColWidth="11.57421875" defaultRowHeight="12.75"/>
  <cols>
    <col min="1" max="16384" width="11.421875" style="0" customWidth="1"/>
  </cols>
  <sheetData>
    <row r="1" spans="1:2" ht="12.75">
      <c r="A1" s="13" t="s">
        <v>5</v>
      </c>
      <c r="B1" s="24" t="s">
        <v>9</v>
      </c>
    </row>
    <row r="2" spans="1:2" ht="12.75">
      <c r="A2" s="25">
        <v>17</v>
      </c>
      <c r="B2" s="26">
        <v>1</v>
      </c>
    </row>
    <row r="3" spans="1:2" ht="12.75">
      <c r="A3" s="13">
        <v>18</v>
      </c>
      <c r="B3" s="26">
        <v>1</v>
      </c>
    </row>
    <row r="4" spans="1:2" ht="12.75">
      <c r="A4" s="25">
        <v>19</v>
      </c>
      <c r="B4" s="26">
        <v>1</v>
      </c>
    </row>
    <row r="5" spans="1:2" ht="12.75">
      <c r="A5" s="13">
        <v>20</v>
      </c>
      <c r="B5" s="26">
        <v>1</v>
      </c>
    </row>
    <row r="6" spans="1:2" ht="12.75">
      <c r="A6" s="13">
        <v>21</v>
      </c>
      <c r="B6" s="26">
        <v>1</v>
      </c>
    </row>
    <row r="7" spans="1:2" ht="12.75">
      <c r="A7" s="25">
        <v>22</v>
      </c>
      <c r="B7" s="26">
        <v>1</v>
      </c>
    </row>
    <row r="8" spans="1:2" ht="12.75">
      <c r="A8" s="13">
        <v>23</v>
      </c>
      <c r="B8" s="26">
        <v>1</v>
      </c>
    </row>
    <row r="9" spans="1:2" ht="12.75">
      <c r="A9" s="25">
        <v>24</v>
      </c>
      <c r="B9" s="26">
        <v>1</v>
      </c>
    </row>
    <row r="10" spans="1:2" ht="12.75">
      <c r="A10" s="13">
        <v>25</v>
      </c>
      <c r="B10" s="26">
        <v>1</v>
      </c>
    </row>
    <row r="11" spans="1:2" ht="12.75">
      <c r="A11" s="25">
        <v>26</v>
      </c>
      <c r="B11" s="26">
        <v>1</v>
      </c>
    </row>
    <row r="12" spans="1:2" ht="12.75">
      <c r="A12" s="13">
        <v>27</v>
      </c>
      <c r="B12" s="26">
        <v>1</v>
      </c>
    </row>
    <row r="13" spans="1:2" ht="12.75">
      <c r="A13" s="25">
        <v>28</v>
      </c>
      <c r="B13" s="26">
        <v>1</v>
      </c>
    </row>
    <row r="14" spans="1:2" ht="12.75">
      <c r="A14" s="13">
        <v>29</v>
      </c>
      <c r="B14" s="26">
        <v>1</v>
      </c>
    </row>
    <row r="15" spans="1:2" ht="12.75">
      <c r="A15" s="25">
        <v>30</v>
      </c>
      <c r="B15" s="26">
        <v>1</v>
      </c>
    </row>
    <row r="16" spans="1:2" ht="12.75">
      <c r="A16" s="13">
        <v>31</v>
      </c>
      <c r="B16" s="26">
        <v>1</v>
      </c>
    </row>
    <row r="17" spans="1:2" ht="12.75">
      <c r="A17" s="25">
        <v>32</v>
      </c>
      <c r="B17" s="26">
        <v>1</v>
      </c>
    </row>
    <row r="18" spans="1:2" ht="12.75">
      <c r="A18" s="13">
        <v>33</v>
      </c>
      <c r="B18" s="26">
        <v>1</v>
      </c>
    </row>
    <row r="19" spans="1:2" ht="12.75">
      <c r="A19" s="25">
        <v>34</v>
      </c>
      <c r="B19" s="26">
        <v>1</v>
      </c>
    </row>
    <row r="20" spans="1:2" ht="12.75">
      <c r="A20" s="13">
        <v>35</v>
      </c>
      <c r="B20" s="24">
        <v>1</v>
      </c>
    </row>
    <row r="21" spans="1:2" ht="12.75">
      <c r="A21" s="25">
        <v>36</v>
      </c>
      <c r="B21" s="26">
        <v>0.9934</v>
      </c>
    </row>
    <row r="22" spans="1:2" ht="12.75">
      <c r="A22" s="13">
        <v>37</v>
      </c>
      <c r="B22" s="24">
        <v>0.9866</v>
      </c>
    </row>
    <row r="23" spans="1:2" ht="12.75">
      <c r="A23" s="25">
        <v>38</v>
      </c>
      <c r="B23" s="26">
        <v>0.9797</v>
      </c>
    </row>
    <row r="24" spans="1:2" ht="12.75">
      <c r="A24" s="13">
        <v>39</v>
      </c>
      <c r="B24" s="24">
        <v>0.9729</v>
      </c>
    </row>
    <row r="25" spans="1:2" ht="12.75">
      <c r="A25" s="25">
        <v>40</v>
      </c>
      <c r="B25" s="26">
        <v>0.9691</v>
      </c>
    </row>
    <row r="26" spans="1:2" ht="12.75">
      <c r="A26" s="13">
        <v>41</v>
      </c>
      <c r="B26" s="24">
        <v>0.9592</v>
      </c>
    </row>
    <row r="27" spans="1:2" ht="12.75">
      <c r="A27" s="25">
        <v>42</v>
      </c>
      <c r="B27" s="26">
        <v>0.9523</v>
      </c>
    </row>
    <row r="28" spans="1:2" ht="12.75">
      <c r="A28" s="13">
        <v>43</v>
      </c>
      <c r="B28" s="24">
        <v>0.9454</v>
      </c>
    </row>
    <row r="29" spans="1:2" ht="12.75">
      <c r="A29" s="25">
        <v>44</v>
      </c>
      <c r="B29" s="26">
        <v>0.9385</v>
      </c>
    </row>
    <row r="30" spans="1:2" ht="12.75">
      <c r="A30" s="13">
        <v>45</v>
      </c>
      <c r="B30" s="24">
        <v>0.9316</v>
      </c>
    </row>
    <row r="31" spans="1:2" ht="12.75">
      <c r="A31" s="25">
        <v>46</v>
      </c>
      <c r="B31" s="26">
        <v>0.9246</v>
      </c>
    </row>
    <row r="32" spans="1:2" ht="12.75">
      <c r="A32" s="13">
        <v>47</v>
      </c>
      <c r="B32" s="24">
        <v>0.9175</v>
      </c>
    </row>
    <row r="33" spans="1:2" ht="12.75">
      <c r="A33" s="13">
        <v>48</v>
      </c>
      <c r="B33" s="24">
        <v>0.9105</v>
      </c>
    </row>
    <row r="34" spans="1:2" ht="12.75">
      <c r="A34" s="13">
        <v>49</v>
      </c>
      <c r="B34" s="24">
        <v>0.9034</v>
      </c>
    </row>
    <row r="35" spans="1:2" ht="12.75">
      <c r="A35" s="13">
        <v>50</v>
      </c>
      <c r="B35" s="24">
        <v>0.8964</v>
      </c>
    </row>
    <row r="36" spans="1:2" ht="12.75">
      <c r="A36" s="13">
        <v>51</v>
      </c>
      <c r="B36" s="24">
        <v>0.8892</v>
      </c>
    </row>
    <row r="37" spans="1:2" ht="12.75">
      <c r="A37" s="13">
        <v>52</v>
      </c>
      <c r="B37" s="24">
        <v>0.8819</v>
      </c>
    </row>
    <row r="38" spans="1:2" ht="12.75">
      <c r="A38" s="13">
        <v>53</v>
      </c>
      <c r="B38" s="24">
        <v>0.8746</v>
      </c>
    </row>
    <row r="39" spans="1:2" ht="12.75">
      <c r="A39" s="13">
        <v>54</v>
      </c>
      <c r="B39" s="24">
        <v>0.8674000000000001</v>
      </c>
    </row>
    <row r="40" spans="1:2" ht="12.75">
      <c r="A40" s="13">
        <v>55</v>
      </c>
      <c r="B40" s="24">
        <v>0.8601</v>
      </c>
    </row>
    <row r="41" spans="1:2" ht="12.75">
      <c r="A41" s="13">
        <v>56</v>
      </c>
      <c r="B41" s="24">
        <v>0.8526</v>
      </c>
    </row>
    <row r="42" spans="1:2" ht="12.75">
      <c r="A42" s="13">
        <v>57</v>
      </c>
      <c r="B42" s="24">
        <v>0.845</v>
      </c>
    </row>
    <row r="43" spans="1:2" ht="12.75">
      <c r="A43" s="13">
        <v>58</v>
      </c>
      <c r="B43" s="24">
        <v>0.8374</v>
      </c>
    </row>
    <row r="44" spans="1:2" ht="12.75">
      <c r="A44" s="13">
        <v>59</v>
      </c>
      <c r="B44" s="24">
        <v>0.8298</v>
      </c>
    </row>
    <row r="45" spans="1:2" ht="12.75">
      <c r="A45" s="13">
        <v>60</v>
      </c>
      <c r="B45" s="24">
        <v>0.8222</v>
      </c>
    </row>
    <row r="46" spans="1:2" ht="12.75">
      <c r="A46" s="13">
        <v>61</v>
      </c>
      <c r="B46" s="24">
        <v>0.8142</v>
      </c>
    </row>
    <row r="47" spans="1:2" ht="12.75">
      <c r="A47" s="13">
        <v>62</v>
      </c>
      <c r="B47" s="24">
        <v>0.8062</v>
      </c>
    </row>
    <row r="48" spans="1:2" ht="12.75">
      <c r="A48" s="13">
        <v>63</v>
      </c>
      <c r="B48" s="24">
        <v>0.7982</v>
      </c>
    </row>
    <row r="49" spans="1:2" ht="12.75">
      <c r="A49" s="13">
        <v>64</v>
      </c>
      <c r="B49" s="24">
        <v>0.7902</v>
      </c>
    </row>
    <row r="50" spans="1:2" ht="12.75">
      <c r="A50" s="13">
        <v>65</v>
      </c>
      <c r="B50" s="24">
        <v>0.7818</v>
      </c>
    </row>
    <row r="51" spans="1:2" ht="12.75">
      <c r="A51" s="13">
        <v>66</v>
      </c>
      <c r="B51" s="24">
        <v>0.7735</v>
      </c>
    </row>
    <row r="52" spans="1:2" ht="12.75">
      <c r="A52" s="13">
        <v>67</v>
      </c>
      <c r="B52" s="24">
        <v>0.7655</v>
      </c>
    </row>
    <row r="53" spans="1:2" ht="12.75">
      <c r="A53" s="13">
        <v>68</v>
      </c>
      <c r="B53" s="24">
        <v>0.7575</v>
      </c>
    </row>
    <row r="54" spans="1:2" ht="12.75">
      <c r="A54" s="13">
        <v>69</v>
      </c>
      <c r="B54" s="24">
        <v>0.7495</v>
      </c>
    </row>
    <row r="55" spans="1:2" ht="12.75">
      <c r="A55" s="13">
        <v>70</v>
      </c>
      <c r="B55" s="24">
        <v>0.7415</v>
      </c>
    </row>
    <row r="56" spans="1:2" ht="12.75">
      <c r="A56" s="13">
        <v>71</v>
      </c>
      <c r="B56" s="24">
        <v>0.7335</v>
      </c>
    </row>
    <row r="57" spans="1:2" ht="12.75">
      <c r="A57" s="13">
        <v>72</v>
      </c>
      <c r="B57" s="24">
        <v>0.7255</v>
      </c>
    </row>
    <row r="58" spans="1:2" ht="12.75">
      <c r="A58" s="13">
        <v>73</v>
      </c>
      <c r="B58" s="24">
        <v>0.7175</v>
      </c>
    </row>
    <row r="59" spans="1:2" ht="12.75">
      <c r="A59" s="13">
        <v>74</v>
      </c>
      <c r="B59" s="24">
        <v>0.7095</v>
      </c>
    </row>
    <row r="60" spans="1:2" ht="12.75">
      <c r="A60" s="13">
        <v>75</v>
      </c>
      <c r="B60" s="24">
        <v>0.7015</v>
      </c>
    </row>
    <row r="61" spans="1:2" ht="12.75">
      <c r="A61" s="13">
        <v>76</v>
      </c>
      <c r="B61" s="24">
        <v>0.6935</v>
      </c>
    </row>
    <row r="62" spans="1:2" ht="12.75">
      <c r="A62" s="13">
        <v>77</v>
      </c>
      <c r="B62" s="24">
        <v>0.6855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51">
      <pane ySplit="1" topLeftCell="A1" activePane="bottomLeft" state="split"/>
      <selection pane="topLeft" activeCell="D27" sqref="D27"/>
      <selection pane="bottomLeft" activeCell="B48" sqref="B48"/>
    </sheetView>
  </sheetViews>
  <sheetFormatPr defaultColWidth="11.57421875" defaultRowHeight="12.75"/>
  <cols>
    <col min="1" max="16384" width="11.421875" style="0" customWidth="1"/>
  </cols>
  <sheetData>
    <row r="1" spans="1:2" ht="12.75">
      <c r="A1" s="13" t="s">
        <v>5</v>
      </c>
      <c r="B1" s="24" t="s">
        <v>9</v>
      </c>
    </row>
    <row r="2" spans="1:2" ht="12.75">
      <c r="A2" s="13">
        <v>18</v>
      </c>
      <c r="B2" s="24">
        <v>1</v>
      </c>
    </row>
    <row r="3" spans="1:2" ht="12.75">
      <c r="A3" s="13">
        <v>19</v>
      </c>
      <c r="B3" s="24">
        <v>1</v>
      </c>
    </row>
    <row r="4" spans="1:2" ht="12.75">
      <c r="A4" s="13">
        <v>20</v>
      </c>
      <c r="B4" s="24">
        <v>1</v>
      </c>
    </row>
    <row r="5" spans="1:2" ht="12.75">
      <c r="A5" s="13">
        <v>21</v>
      </c>
      <c r="B5" s="24">
        <v>1</v>
      </c>
    </row>
    <row r="6" spans="1:2" ht="12.75">
      <c r="A6" s="13">
        <v>22</v>
      </c>
      <c r="B6" s="24">
        <v>1</v>
      </c>
    </row>
    <row r="7" spans="1:2" ht="12.75">
      <c r="A7" s="13">
        <v>23</v>
      </c>
      <c r="B7" s="24">
        <v>1</v>
      </c>
    </row>
    <row r="8" spans="1:2" ht="12.75">
      <c r="A8" s="13">
        <v>24</v>
      </c>
      <c r="B8" s="24">
        <v>1</v>
      </c>
    </row>
    <row r="9" spans="1:2" ht="12.75">
      <c r="A9" s="13">
        <v>25</v>
      </c>
      <c r="B9" s="24">
        <v>1</v>
      </c>
    </row>
    <row r="10" spans="1:2" ht="12.75">
      <c r="A10" s="13">
        <v>26</v>
      </c>
      <c r="B10" s="24">
        <v>1</v>
      </c>
    </row>
    <row r="11" spans="1:2" ht="12.75">
      <c r="A11" s="13">
        <v>27</v>
      </c>
      <c r="B11" s="24">
        <v>1</v>
      </c>
    </row>
    <row r="12" spans="1:2" ht="12.75">
      <c r="A12" s="13">
        <v>28</v>
      </c>
      <c r="B12" s="24">
        <v>1</v>
      </c>
    </row>
    <row r="13" spans="1:2" ht="12.75">
      <c r="A13" s="13">
        <v>29</v>
      </c>
      <c r="B13" s="24">
        <v>1</v>
      </c>
    </row>
    <row r="14" spans="1:2" ht="12.75">
      <c r="A14" s="13">
        <v>30</v>
      </c>
      <c r="B14" s="24">
        <v>1</v>
      </c>
    </row>
    <row r="15" spans="1:2" ht="12.75">
      <c r="A15" s="13">
        <v>31</v>
      </c>
      <c r="B15" s="24">
        <v>1</v>
      </c>
    </row>
    <row r="16" spans="1:2" ht="12.75">
      <c r="A16" s="13">
        <v>32</v>
      </c>
      <c r="B16" s="24">
        <v>1</v>
      </c>
    </row>
    <row r="17" spans="1:2" ht="12.75">
      <c r="A17" s="13">
        <v>33</v>
      </c>
      <c r="B17" s="24">
        <v>1</v>
      </c>
    </row>
    <row r="18" spans="1:2" ht="12.75">
      <c r="A18" s="13">
        <v>34</v>
      </c>
      <c r="B18" s="24">
        <v>1</v>
      </c>
    </row>
    <row r="19" spans="1:2" ht="12.75">
      <c r="A19" s="13">
        <v>35</v>
      </c>
      <c r="B19" s="24">
        <v>0.9938</v>
      </c>
    </row>
    <row r="20" spans="1:2" ht="12.75">
      <c r="A20" s="13">
        <v>36</v>
      </c>
      <c r="B20" s="24">
        <v>0.9876</v>
      </c>
    </row>
    <row r="21" spans="1:2" ht="12.75">
      <c r="A21" s="13">
        <v>37</v>
      </c>
      <c r="B21" s="24">
        <v>0.9798</v>
      </c>
    </row>
    <row r="22" spans="1:2" ht="12.75">
      <c r="A22" s="13">
        <v>38</v>
      </c>
      <c r="B22" s="24">
        <v>0.9721</v>
      </c>
    </row>
    <row r="23" spans="1:2" ht="12.75">
      <c r="A23" s="13">
        <v>39</v>
      </c>
      <c r="B23" s="24">
        <v>0.9643</v>
      </c>
    </row>
    <row r="24" spans="1:2" ht="12.75">
      <c r="A24" s="13">
        <v>40</v>
      </c>
      <c r="B24" s="24">
        <v>0.9565</v>
      </c>
    </row>
    <row r="25" spans="1:2" ht="12.75">
      <c r="A25" s="13">
        <v>41</v>
      </c>
      <c r="B25" s="24">
        <v>0.9454</v>
      </c>
    </row>
    <row r="26" spans="1:2" ht="12.75">
      <c r="A26" s="25">
        <v>42</v>
      </c>
      <c r="B26" s="26">
        <v>0.9408</v>
      </c>
    </row>
    <row r="27" spans="1:2" ht="12.75">
      <c r="A27" s="13">
        <v>43</v>
      </c>
      <c r="B27" s="24">
        <v>0.933</v>
      </c>
    </row>
    <row r="28" spans="1:2" ht="12.75">
      <c r="A28" s="25">
        <v>44</v>
      </c>
      <c r="B28" s="26">
        <v>0.9251</v>
      </c>
    </row>
    <row r="29" spans="1:2" ht="12.75">
      <c r="A29" s="13">
        <v>45</v>
      </c>
      <c r="B29" s="24">
        <v>0.9172</v>
      </c>
    </row>
    <row r="30" spans="1:2" ht="12.75">
      <c r="A30" s="13">
        <v>46</v>
      </c>
      <c r="B30" s="24">
        <v>0.9092</v>
      </c>
    </row>
    <row r="31" spans="1:2" ht="12.75">
      <c r="A31" s="13">
        <v>47</v>
      </c>
      <c r="B31" s="24">
        <v>0.9012</v>
      </c>
    </row>
    <row r="32" spans="1:2" ht="12.75">
      <c r="A32" s="25">
        <v>48</v>
      </c>
      <c r="B32" s="26">
        <v>0.8932</v>
      </c>
    </row>
    <row r="33" spans="1:2" ht="12.75">
      <c r="A33" s="13">
        <v>49</v>
      </c>
      <c r="B33" s="24">
        <v>0.8852</v>
      </c>
    </row>
    <row r="34" spans="1:2" ht="12.75">
      <c r="A34" s="13">
        <v>50</v>
      </c>
      <c r="B34" s="24">
        <v>0.8772</v>
      </c>
    </row>
    <row r="35" spans="1:2" ht="12.75">
      <c r="A35" s="13">
        <v>51</v>
      </c>
      <c r="B35" s="24">
        <v>0.869</v>
      </c>
    </row>
    <row r="36" spans="1:2" ht="12.75">
      <c r="A36" s="13">
        <v>52</v>
      </c>
      <c r="B36" s="24">
        <v>0.8608</v>
      </c>
    </row>
    <row r="37" spans="1:2" ht="12.75">
      <c r="A37" s="13">
        <v>53</v>
      </c>
      <c r="B37" s="24">
        <v>0.8526</v>
      </c>
    </row>
    <row r="38" spans="1:2" ht="12.75">
      <c r="A38" s="13">
        <v>54</v>
      </c>
      <c r="B38" s="24">
        <v>0.8444</v>
      </c>
    </row>
    <row r="39" spans="1:2" ht="12.75">
      <c r="A39" s="13">
        <v>55</v>
      </c>
      <c r="B39" s="24">
        <v>0.8362</v>
      </c>
    </row>
    <row r="40" spans="1:2" ht="12.75">
      <c r="A40" s="13">
        <v>56</v>
      </c>
      <c r="B40" s="24">
        <v>0.8276</v>
      </c>
    </row>
    <row r="41" spans="1:2" ht="12.75">
      <c r="A41" s="13">
        <v>57</v>
      </c>
      <c r="B41" s="24">
        <v>0.8186</v>
      </c>
    </row>
    <row r="42" spans="1:2" ht="12.75">
      <c r="A42" s="13">
        <v>58</v>
      </c>
      <c r="B42" s="24">
        <v>0.8106</v>
      </c>
    </row>
    <row r="43" spans="1:2" ht="12.75">
      <c r="A43" s="13">
        <v>59</v>
      </c>
      <c r="B43" s="24">
        <v>0.8019000000000001</v>
      </c>
    </row>
    <row r="44" spans="1:2" ht="12.75">
      <c r="A44" s="13">
        <v>60</v>
      </c>
      <c r="B44" s="24">
        <v>0.7932</v>
      </c>
    </row>
    <row r="45" spans="1:2" ht="12.75">
      <c r="A45" s="13">
        <v>61</v>
      </c>
      <c r="B45" s="24">
        <v>0.7845</v>
      </c>
    </row>
    <row r="46" spans="1:2" ht="12.75">
      <c r="A46" s="13">
        <v>62</v>
      </c>
      <c r="B46" s="24">
        <v>0.7758</v>
      </c>
    </row>
    <row r="47" spans="1:2" ht="12.75">
      <c r="A47" s="13">
        <v>63</v>
      </c>
      <c r="B47" s="24">
        <v>0.7671</v>
      </c>
    </row>
    <row r="48" spans="1:2" ht="12.75">
      <c r="A48" s="13">
        <v>64</v>
      </c>
      <c r="B48" s="24">
        <v>0.7584000000000001</v>
      </c>
    </row>
    <row r="49" spans="1:2" ht="12.75">
      <c r="A49" s="13">
        <v>65</v>
      </c>
      <c r="B49" s="24">
        <v>0.7502000000000001</v>
      </c>
    </row>
    <row r="50" spans="1:2" ht="12.75">
      <c r="A50" s="13">
        <v>66</v>
      </c>
      <c r="B50" s="24">
        <v>0.742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45"/>
  <sheetViews>
    <sheetView zoomScalePageLayoutView="0" workbookViewId="0" topLeftCell="A22">
      <pane ySplit="1" topLeftCell="A1" activePane="bottomLeft" state="split"/>
      <selection pane="topLeft" activeCell="C22" sqref="C22"/>
      <selection pane="bottomLeft" activeCell="E12" sqref="E12"/>
    </sheetView>
  </sheetViews>
  <sheetFormatPr defaultColWidth="11.57421875" defaultRowHeight="12.75"/>
  <cols>
    <col min="1" max="1" width="11.421875" style="0" customWidth="1"/>
    <col min="2" max="2" width="9.28125" style="0" customWidth="1"/>
    <col min="3" max="3" width="8.421875" style="0" customWidth="1"/>
    <col min="4" max="4" width="28.421875" style="0" customWidth="1"/>
    <col min="5" max="5" width="20.421875" style="0" customWidth="1"/>
    <col min="6" max="6" width="11.421875" style="0" customWidth="1"/>
    <col min="7" max="7" width="8.421875" style="0" customWidth="1"/>
    <col min="8" max="8" width="10.421875" style="0" customWidth="1"/>
    <col min="9" max="9" width="8.421875" style="0" customWidth="1"/>
    <col min="10" max="16384" width="11.421875" style="0" customWidth="1"/>
  </cols>
  <sheetData>
    <row r="2" ht="24.75">
      <c r="D2" s="27" t="s">
        <v>12</v>
      </c>
    </row>
    <row r="3" ht="16.5">
      <c r="D3" s="28" t="s">
        <v>379</v>
      </c>
    </row>
    <row r="5" ht="18">
      <c r="D5" s="29" t="s">
        <v>11</v>
      </c>
    </row>
    <row r="6" ht="12.75">
      <c r="C6" s="30"/>
    </row>
    <row r="7" spans="1:11" ht="27.75">
      <c r="A7" s="15" t="s">
        <v>7</v>
      </c>
      <c r="B7" s="15" t="s">
        <v>0</v>
      </c>
      <c r="C7" s="51" t="s">
        <v>8</v>
      </c>
      <c r="D7" s="17" t="s">
        <v>1</v>
      </c>
      <c r="E7" s="17" t="s">
        <v>53</v>
      </c>
      <c r="F7" s="52" t="s">
        <v>2</v>
      </c>
      <c r="G7" s="52" t="s">
        <v>3</v>
      </c>
      <c r="H7" s="52" t="s">
        <v>4</v>
      </c>
      <c r="I7" s="53" t="s">
        <v>5</v>
      </c>
      <c r="J7" s="52" t="s">
        <v>9</v>
      </c>
      <c r="K7" s="18" t="s">
        <v>10</v>
      </c>
    </row>
    <row r="8" spans="1:11" ht="12.75">
      <c r="A8" s="31">
        <v>1</v>
      </c>
      <c r="B8" s="19">
        <v>118</v>
      </c>
      <c r="C8" s="20">
        <v>0.00837962962962963</v>
      </c>
      <c r="D8" s="21" t="str">
        <f>VLOOKUP(B8,Entries!$A$2:$D$427,2,FALSE)</f>
        <v>Julian </v>
      </c>
      <c r="E8" s="21" t="str">
        <f>VLOOKUP(B8,Entries!$A$2:$D$427,3,FALSE)</f>
        <v>Richardson</v>
      </c>
      <c r="F8" s="21" t="str">
        <f>VLOOKUP(B8,Entries!$A$2:$H$427,4,FALSE)</f>
        <v>County</v>
      </c>
      <c r="G8" s="21" t="str">
        <f>VLOOKUP(B8,Entries!$A$2:$H$427,5,FALSE)</f>
        <v>Cherwell &amp; West</v>
      </c>
      <c r="H8" s="21" t="str">
        <f>VLOOKUP(B8,Entries!$A$2:$H$427,6,FALSE)</f>
        <v>mv</v>
      </c>
      <c r="I8" s="21">
        <f>VLOOKUP(B8,Entries!$A$2:$H$427,7,FALSE)</f>
        <v>52</v>
      </c>
      <c r="J8" s="54">
        <f>IF(LEFT(H8,1)="M",VLOOKUP(I8,GradingM!$A$2:$C$106,2,FALSE),IF(LEFT(H8,1)="F",VLOOKUP(I8,GradingF!$A$2:$C$101,2,FALSE)," "))</f>
        <v>0.8819</v>
      </c>
      <c r="K8" s="23">
        <f>IF(ISNUMBER(C8*J8),C8*J8," ")</f>
        <v>0.0073899953703703706</v>
      </c>
    </row>
    <row r="9" spans="1:11" ht="12.75">
      <c r="A9" s="31">
        <v>2</v>
      </c>
      <c r="B9" s="21">
        <v>110</v>
      </c>
      <c r="C9" s="20">
        <v>0.008148148148148147</v>
      </c>
      <c r="D9" s="21" t="str">
        <f>VLOOKUP(B9,Entries!$A$2:$D$427,2,FALSE)</f>
        <v>Les </v>
      </c>
      <c r="E9" s="21" t="str">
        <f>VLOOKUP(B9,Entries!$A$2:$D$427,3,FALSE)</f>
        <v>Newell</v>
      </c>
      <c r="F9" s="19" t="str">
        <f>VLOOKUP(B9,Entries!$A$2:$H$427,4,FALSE)</f>
        <v>guest</v>
      </c>
      <c r="G9" s="19" t="str">
        <f>VLOOKUP(B9,Entries!$A$2:$H$427,5,FALSE)</f>
        <v>John Obika Joggers</v>
      </c>
      <c r="H9" s="19" t="str">
        <f>VLOOKUP(B9,Entries!$A$2:$H$427,6,FALSE)</f>
        <v>mv</v>
      </c>
      <c r="I9" s="19">
        <f>VLOOKUP(B9,Entries!$A$2:$H$427,7,FALSE)</f>
        <v>44</v>
      </c>
      <c r="J9" s="22">
        <f>IF(LEFT(H9,1)="M",VLOOKUP(I9,GradingM!$A$2:$C$106,2,FALSE),IF(LEFT(H9,1)="F",VLOOKUP(I9,GradingF!$A$2:$C$101,2,FALSE)," "))</f>
        <v>0.9385</v>
      </c>
      <c r="K9" s="23">
        <f>IF(ISNUMBER(C9*J9),C9*J9," ")</f>
        <v>0.007647037037037036</v>
      </c>
    </row>
    <row r="10" spans="1:11" ht="12.75">
      <c r="A10" s="31">
        <v>3</v>
      </c>
      <c r="B10" s="67">
        <v>60</v>
      </c>
      <c r="C10" s="20">
        <v>0.010081018518518519</v>
      </c>
      <c r="D10" s="21" t="str">
        <f>VLOOKUP(B10,Entries!$A$2:$D$427,2,FALSE)</f>
        <v>Tim</v>
      </c>
      <c r="E10" s="21" t="str">
        <f>VLOOKUP(B10,Entries!$A$2:$D$427,3,FALSE)</f>
        <v>Hughes</v>
      </c>
      <c r="F10" s="19" t="str">
        <f>VLOOKUP(B10,Entries!$A$2:$H$427,4,FALSE)</f>
        <v>guest</v>
      </c>
      <c r="G10" s="19" t="str">
        <f>VLOOKUP(B10,Entries!$A$2:$H$427,5,FALSE)</f>
        <v>White Horse Harriers</v>
      </c>
      <c r="H10" s="19" t="str">
        <f>VLOOKUP(B10,Entries!$A$2:$H$427,6,FALSE)</f>
        <v>mv</v>
      </c>
      <c r="I10" s="19">
        <f>VLOOKUP(B10,Entries!$A$2:$H$427,7,FALSE)</f>
        <v>66</v>
      </c>
      <c r="J10" s="22">
        <f>IF(LEFT(H10,1)="M",VLOOKUP(I10,GradingM!$A$2:$C$106,2,FALSE),IF(LEFT(H10,1)="F",VLOOKUP(I10,GradingF!$A$2:$C$101,2,FALSE)," "))</f>
        <v>0.7735</v>
      </c>
      <c r="K10" s="23">
        <f>IF(ISNUMBER(C10*J10),C10*J10," ")</f>
        <v>0.007797667824074074</v>
      </c>
    </row>
    <row r="11" spans="1:11" ht="12.75">
      <c r="A11" s="31">
        <v>4</v>
      </c>
      <c r="B11" s="21">
        <v>24</v>
      </c>
      <c r="C11" s="20">
        <v>0.010752314814814814</v>
      </c>
      <c r="D11" s="21" t="str">
        <f>VLOOKUP(B11,Entries!$A$2:$D$427,2,FALSE)</f>
        <v>John</v>
      </c>
      <c r="E11" s="21" t="str">
        <f>VLOOKUP(B11,Entries!$A$2:$D$427,3,FALSE)</f>
        <v>Exley</v>
      </c>
      <c r="F11" s="19" t="str">
        <f>VLOOKUP(B11,Entries!$A$2:$H$427,4,FALSE)</f>
        <v>County</v>
      </c>
      <c r="G11" s="19" t="str">
        <f>VLOOKUP(B11,Entries!$A$2:$H$427,5,FALSE)</f>
        <v>Cherwell &amp; West</v>
      </c>
      <c r="H11" s="19" t="str">
        <f>VLOOKUP(B11,Entries!$A$2:$H$427,6,FALSE)</f>
        <v>mv</v>
      </c>
      <c r="I11" s="19">
        <f>VLOOKUP(B11,Entries!$A$2:$H$427,7,FALSE)</f>
        <v>72</v>
      </c>
      <c r="J11" s="22">
        <f>IF(LEFT(H11,1)="M",VLOOKUP(I11,GradingM!$A$2:$C$106,2,FALSE),IF(LEFT(H11,1)="F",VLOOKUP(I11,GradingF!$A$2:$C$101,2,FALSE)," "))</f>
        <v>0.7255</v>
      </c>
      <c r="K11" s="23">
        <f>IF(ISNUMBER(C11*J11),C11*J11," ")</f>
        <v>0.007800804398148148</v>
      </c>
    </row>
    <row r="12" spans="1:11" ht="12.75">
      <c r="A12" s="31">
        <v>5</v>
      </c>
      <c r="B12" s="21">
        <v>13</v>
      </c>
      <c r="C12" s="20">
        <v>0.009456018518518518</v>
      </c>
      <c r="D12" s="21" t="str">
        <f>VLOOKUP(B12,Entries!$A$2:$D$427,2,FALSE)</f>
        <v>Simon</v>
      </c>
      <c r="E12" s="21" t="str">
        <f>VLOOKUP(B12,Entries!$A$2:$D$427,3,FALSE)</f>
        <v>Dales</v>
      </c>
      <c r="F12" s="19" t="str">
        <f>VLOOKUP(B12,Entries!$A$2:$H$427,4,FALSE)</f>
        <v>guest</v>
      </c>
      <c r="G12" s="19" t="str">
        <f>VLOOKUP(B12,Entries!$A$2:$H$427,5,FALSE)</f>
        <v>Headington Roadrunners</v>
      </c>
      <c r="H12" s="19" t="str">
        <f>VLOOKUP(B12,Entries!$A$2:$H$427,6,FALSE)</f>
        <v>mv</v>
      </c>
      <c r="I12" s="19">
        <f>VLOOKUP(B12,Entries!$A$2:$H$427,7,FALSE)</f>
        <v>59</v>
      </c>
      <c r="J12" s="22">
        <f>IF(LEFT(H12,1)="M",VLOOKUP(I12,GradingM!$A$2:$C$106,2,FALSE),IF(LEFT(H12,1)="F",VLOOKUP(I12,GradingF!$A$2:$C$101,2,FALSE)," "))</f>
        <v>0.8298</v>
      </c>
      <c r="K12" s="23">
        <f>IF(ISNUMBER(C12*J12),C12*J12," ")</f>
        <v>0.007846604166666667</v>
      </c>
    </row>
    <row r="13" spans="1:11" ht="12.75">
      <c r="A13" s="31">
        <v>6</v>
      </c>
      <c r="B13" s="21">
        <v>56</v>
      </c>
      <c r="C13" s="20">
        <v>0.010266203703703703</v>
      </c>
      <c r="D13" s="21" t="str">
        <f>VLOOKUP(B13,Entries!$A$2:$D$427,2,FALSE)</f>
        <v>Stewart </v>
      </c>
      <c r="E13" s="21" t="str">
        <f>VLOOKUP(B13,Entries!$A$2:$D$427,3,FALSE)</f>
        <v>Thorp</v>
      </c>
      <c r="F13" s="19" t="str">
        <f>VLOOKUP(B13,Entries!$A$2:$H$427,4,FALSE)</f>
        <v>guest</v>
      </c>
      <c r="G13" s="19" t="str">
        <f>VLOOKUP(B13,Entries!$A$2:$H$427,5,FALSE)</f>
        <v>Oxford City AC</v>
      </c>
      <c r="H13" s="19" t="str">
        <f>VLOOKUP(B13,Entries!$A$2:$H$427,6,FALSE)</f>
        <v>mv</v>
      </c>
      <c r="I13" s="19">
        <f>VLOOKUP(B13,Entries!$A$2:$H$427,7,FALSE)</f>
        <v>67</v>
      </c>
      <c r="J13" s="22">
        <f>IF(LEFT(H13,1)="M",VLOOKUP(I13,GradingM!$A$2:$C$106,2,FALSE),IF(LEFT(H13,1)="F",VLOOKUP(I13,GradingF!$A$2:$C$101,2,FALSE)," "))</f>
        <v>0.7655</v>
      </c>
      <c r="K13" s="23">
        <f>IF(ISNUMBER(C13*J13),C13*J13," ")</f>
        <v>0.007858778935185185</v>
      </c>
    </row>
    <row r="14" spans="1:11" ht="12.75">
      <c r="A14" s="31">
        <v>7</v>
      </c>
      <c r="B14" s="21">
        <v>55</v>
      </c>
      <c r="C14" s="20">
        <v>0.01119212962962963</v>
      </c>
      <c r="D14" s="21" t="str">
        <f>VLOOKUP(B14,Entries!$A$2:$D$427,2,FALSE)</f>
        <v>Phil</v>
      </c>
      <c r="E14" s="21" t="str">
        <f>VLOOKUP(B14,Entries!$A$2:$D$427,3,FALSE)</f>
        <v>Kimber</v>
      </c>
      <c r="F14" s="19" t="str">
        <f>VLOOKUP(B14,Entries!$A$2:$H$427,4,FALSE)</f>
        <v>guest</v>
      </c>
      <c r="G14" s="19" t="str">
        <f>VLOOKUP(B14,Entries!$A$2:$H$427,5,FALSE)</f>
        <v>Headington Roadrunners</v>
      </c>
      <c r="H14" s="19" t="str">
        <f>VLOOKUP(B14,Entries!$A$2:$H$427,6,FALSE)</f>
        <v>mv</v>
      </c>
      <c r="I14" s="19">
        <f>VLOOKUP(B14,Entries!$A$2:$H$427,7,FALSE)</f>
        <v>74</v>
      </c>
      <c r="J14" s="22">
        <f>IF(LEFT(H14,1)="M",VLOOKUP(I14,GradingM!$A$2:$C$106,2,FALSE),IF(LEFT(H14,1)="F",VLOOKUP(I14,GradingF!$A$2:$C$101,2,FALSE)," "))</f>
        <v>0.7095</v>
      </c>
      <c r="K14" s="23">
        <f>IF(ISNUMBER(C14*J14),C14*J14," ")</f>
        <v>0.007940815972222223</v>
      </c>
    </row>
    <row r="15" spans="1:11" ht="12.75">
      <c r="A15" s="31">
        <v>8</v>
      </c>
      <c r="B15" s="21">
        <v>14</v>
      </c>
      <c r="C15" s="20">
        <v>0.008310185185185186</v>
      </c>
      <c r="D15" s="21" t="str">
        <f>VLOOKUP(B15,Entries!$A$2:$D$427,2,FALSE)</f>
        <v>Aaron</v>
      </c>
      <c r="E15" s="21" t="str">
        <f>VLOOKUP(B15,Entries!$A$2:$D$427,3,FALSE)</f>
        <v>Burgess</v>
      </c>
      <c r="F15" s="19" t="str">
        <f>VLOOKUP(B15,Entries!$A$2:$H$427,4,FALSE)</f>
        <v>guest</v>
      </c>
      <c r="G15" s="19" t="str">
        <f>VLOOKUP(B15,Entries!$A$2:$H$427,5,FALSE)</f>
        <v>Oxford City AC</v>
      </c>
      <c r="H15" s="19" t="str">
        <f>VLOOKUP(B15,Entries!$A$2:$H$427,6,FALSE)</f>
        <v>m</v>
      </c>
      <c r="I15" s="19">
        <f>VLOOKUP(B15,Entries!$A$2:$H$427,7,FALSE)</f>
        <v>38</v>
      </c>
      <c r="J15" s="22">
        <f>IF(LEFT(H15,1)="M",VLOOKUP(I15,GradingM!$A$2:$C$106,2,FALSE),IF(LEFT(H15,1)="F",VLOOKUP(I15,GradingF!$A$2:$C$101,2,FALSE)," "))</f>
        <v>0.9797</v>
      </c>
      <c r="K15" s="23">
        <f>IF(ISNUMBER(C15*J15),C15*J15," ")</f>
        <v>0.008141488425925927</v>
      </c>
    </row>
    <row r="16" spans="1:11" ht="12.75">
      <c r="A16" s="31">
        <v>9</v>
      </c>
      <c r="B16" s="21">
        <v>170</v>
      </c>
      <c r="C16" s="20">
        <v>0.009675925925925926</v>
      </c>
      <c r="D16" s="21" t="str">
        <f>VLOOKUP(B16,Entries!$A$2:$D$427,2,FALSE)</f>
        <v>Andy </v>
      </c>
      <c r="E16" s="21" t="str">
        <f>VLOOKUP(B16,Entries!$A$2:$D$427,3,FALSE)</f>
        <v>Phelps</v>
      </c>
      <c r="F16" s="19" t="str">
        <f>VLOOKUP(B16,Entries!$A$2:$H$427,4,FALSE)</f>
        <v>Guest</v>
      </c>
      <c r="G16" s="19" t="str">
        <f>VLOOKUP(B16,Entries!$A$2:$H$427,5,FALSE)</f>
        <v>Headington Roadrunners</v>
      </c>
      <c r="H16" s="19" t="str">
        <f>VLOOKUP(B16,Entries!$A$2:$H$427,6,FALSE)</f>
        <v>mv</v>
      </c>
      <c r="I16" s="19">
        <f>VLOOKUP(B16,Entries!$A$2:$H$427,7,FALSE)</f>
        <v>56</v>
      </c>
      <c r="J16" s="22">
        <f>IF(LEFT(H16,1)="M",VLOOKUP(I16,GradingM!$A$2:$C$106,2,FALSE),IF(LEFT(H16,1)="F",VLOOKUP(I16,GradingF!$A$2:$C$101,2,FALSE)," "))</f>
        <v>0.8526</v>
      </c>
      <c r="K16" s="23">
        <f>IF(ISNUMBER(C16*J16),C16*J16," ")</f>
        <v>0.008249694444444445</v>
      </c>
    </row>
    <row r="17" spans="1:11" ht="12.75">
      <c r="A17" s="31">
        <v>10</v>
      </c>
      <c r="B17" s="21">
        <v>1</v>
      </c>
      <c r="C17" s="20">
        <v>0.010625</v>
      </c>
      <c r="D17" s="21" t="str">
        <f>VLOOKUP(B17,Entries!$A$2:$D$427,2,FALSE)</f>
        <v>Andy </v>
      </c>
      <c r="E17" s="21" t="str">
        <f>VLOOKUP(B17,Entries!$A$2:$D$427,3,FALSE)</f>
        <v>Battye</v>
      </c>
      <c r="F17" s="19" t="str">
        <f>VLOOKUP(B17,Entries!$A$2:$H$427,4,FALSE)</f>
        <v>guest</v>
      </c>
      <c r="G17" s="19" t="str">
        <f>VLOOKUP(B17,Entries!$A$2:$H$427,5,FALSE)</f>
        <v>Woodstock Harriers</v>
      </c>
      <c r="H17" s="19" t="str">
        <f>VLOOKUP(B17,Entries!$A$2:$H$427,6,FALSE)</f>
        <v>mv</v>
      </c>
      <c r="I17" s="19">
        <f>VLOOKUP(B17,Entries!$A$2:$H$427,7,FALSE)</f>
        <v>64</v>
      </c>
      <c r="J17" s="22">
        <f>IF(LEFT(H17,1)="M",VLOOKUP(I17,GradingM!$A$2:$C$106,2,FALSE),IF(LEFT(H17,1)="F",VLOOKUP(I17,GradingF!$A$2:$C$101,2,FALSE)," "))</f>
        <v>0.7902</v>
      </c>
      <c r="K17" s="23">
        <f>IF(ISNUMBER(C17*J17),C17*J17," ")</f>
        <v>0.008395875</v>
      </c>
    </row>
    <row r="18" spans="1:11" ht="12.75">
      <c r="A18" s="31">
        <v>11</v>
      </c>
      <c r="B18" s="21">
        <v>120</v>
      </c>
      <c r="C18" s="20">
        <v>0.00951388888888889</v>
      </c>
      <c r="D18" s="21" t="str">
        <f>VLOOKUP(B18,Entries!$A$2:$D$427,2,FALSE)</f>
        <v>Paul </v>
      </c>
      <c r="E18" s="21" t="str">
        <f>VLOOKUP(B18,Entries!$A$2:$D$427,3,FALSE)</f>
        <v>Scott</v>
      </c>
      <c r="F18" s="19" t="str">
        <f>VLOOKUP(B18,Entries!$A$2:$H$427,4,FALSE)</f>
        <v>City</v>
      </c>
      <c r="G18" s="19" t="str">
        <f>VLOOKUP(B18,Entries!$A$2:$H$427,5,FALSE)</f>
        <v>Environmental Sustainability</v>
      </c>
      <c r="H18" s="19" t="str">
        <f>VLOOKUP(B18,Entries!$A$2:$H$427,6,FALSE)</f>
        <v>mv</v>
      </c>
      <c r="I18" s="19">
        <f>VLOOKUP(B18,Entries!$A$2:$H$427,7,FALSE)</f>
        <v>51</v>
      </c>
      <c r="J18" s="22">
        <f>IF(LEFT(H18,1)="M",VLOOKUP(I18,GradingM!$A$2:$C$106,2,FALSE),IF(LEFT(H18,1)="F",VLOOKUP(I18,GradingF!$A$2:$C$101,2,FALSE)," "))</f>
        <v>0.8892</v>
      </c>
      <c r="K18" s="23">
        <f>IF(ISNUMBER(C18*J18),C18*J18," ")</f>
        <v>0.00845975</v>
      </c>
    </row>
    <row r="19" spans="1:11" ht="12.75">
      <c r="A19" s="31">
        <v>12</v>
      </c>
      <c r="B19" s="21">
        <v>177</v>
      </c>
      <c r="C19" s="20">
        <v>0.00925925925925926</v>
      </c>
      <c r="D19" s="21" t="str">
        <f>VLOOKUP(B19,Entries!$A$2:$D$427,2,FALSE)</f>
        <v>Liz </v>
      </c>
      <c r="E19" s="21" t="str">
        <f>VLOOKUP(B19,Entries!$A$2:$D$427,3,FALSE)</f>
        <v>Fraser</v>
      </c>
      <c r="F19" s="19" t="str">
        <f>VLOOKUP(B19,Entries!$A$2:$H$427,4,FALSE)</f>
        <v>Guest</v>
      </c>
      <c r="G19" s="19" t="str">
        <f>VLOOKUP(B19,Entries!$A$2:$H$427,5,FALSE)</f>
        <v>Oxford city AC</v>
      </c>
      <c r="H19" s="19" t="str">
        <f>VLOOKUP(B19,Entries!$A$2:$H$427,6,FALSE)</f>
        <v>fv</v>
      </c>
      <c r="I19" s="19">
        <f>VLOOKUP(B19,Entries!$A$2:$H$427,7,FALSE)</f>
        <v>45</v>
      </c>
      <c r="J19" s="22">
        <f>IF(LEFT(H19,1)="M",VLOOKUP(I19,GradingM!$A$2:$C$106,2,FALSE),IF(LEFT(H19,1)="F",VLOOKUP(I19,GradingF!$A$2:$C$101,2,FALSE)," "))</f>
        <v>0.9172</v>
      </c>
      <c r="K19" s="23">
        <f>IF(ISNUMBER(C19*J19),C19*J19," ")</f>
        <v>0.008492592592592593</v>
      </c>
    </row>
    <row r="20" spans="1:11" ht="12.75">
      <c r="A20" s="31">
        <v>13</v>
      </c>
      <c r="B20" s="21">
        <v>4</v>
      </c>
      <c r="C20" s="20">
        <v>0.009409722222222224</v>
      </c>
      <c r="D20" s="21" t="str">
        <f>VLOOKUP(B20,Entries!$A$2:$D$427,2,FALSE)</f>
        <v>James</v>
      </c>
      <c r="E20" s="21" t="str">
        <f>VLOOKUP(B20,Entries!$A$2:$D$427,3,FALSE)</f>
        <v>Messer</v>
      </c>
      <c r="F20" s="19" t="str">
        <f>VLOOKUP(B20,Entries!$A$2:$H$427,4,FALSE)</f>
        <v>guest</v>
      </c>
      <c r="G20" s="19" t="str">
        <f>VLOOKUP(B20,Entries!$A$2:$H$427,5,FALSE)</f>
        <v>Headington Roadrunners</v>
      </c>
      <c r="H20" s="19" t="str">
        <f>VLOOKUP(B20,Entries!$A$2:$H$427,6,FALSE)</f>
        <v>mv</v>
      </c>
      <c r="I20" s="19">
        <f>VLOOKUP(B20,Entries!$A$2:$H$427,7,FALSE)</f>
        <v>47</v>
      </c>
      <c r="J20" s="22">
        <f>IF(LEFT(H20,1)="M",VLOOKUP(I20,GradingM!$A$2:$C$106,2,FALSE),IF(LEFT(H20,1)="F",VLOOKUP(I20,GradingF!$A$2:$C$101,2,FALSE)," "))</f>
        <v>0.9175</v>
      </c>
      <c r="K20" s="23">
        <f>IF(ISNUMBER(C20*J20),C20*J20," ")</f>
        <v>0.008633420138888891</v>
      </c>
    </row>
    <row r="21" spans="1:11" ht="12.75">
      <c r="A21" s="31">
        <v>14</v>
      </c>
      <c r="B21" s="21">
        <v>63</v>
      </c>
      <c r="C21" s="20">
        <v>0.011458333333333334</v>
      </c>
      <c r="D21" s="21" t="str">
        <f>VLOOKUP(B21,Entries!$A$2:$D$427,2,FALSE)</f>
        <v>Kevin</v>
      </c>
      <c r="E21" s="21" t="str">
        <f>VLOOKUP(B21,Entries!$A$2:$D$427,3,FALSE)</f>
        <v>Byrne</v>
      </c>
      <c r="F21" s="19" t="str">
        <f>VLOOKUP(B21,Entries!$A$2:$H$427,4,FALSE)</f>
        <v>guest</v>
      </c>
      <c r="G21" s="19" t="str">
        <f>VLOOKUP(B21,Entries!$A$2:$H$427,5,FALSE)</f>
        <v>Headington Roadrunners</v>
      </c>
      <c r="H21" s="19" t="str">
        <f>VLOOKUP(B21,Entries!$A$2:$H$427,6,FALSE)</f>
        <v>mv</v>
      </c>
      <c r="I21" s="19">
        <f>VLOOKUP(B21,Entries!$A$2:$H$427,7,FALSE)</f>
        <v>67</v>
      </c>
      <c r="J21" s="22">
        <f>IF(LEFT(H21,1)="M",VLOOKUP(I21,GradingM!$A$2:$C$106,2,FALSE),IF(LEFT(H21,1)="F",VLOOKUP(I21,GradingF!$A$2:$C$101,2,FALSE)," "))</f>
        <v>0.7655</v>
      </c>
      <c r="K21" s="23">
        <f>IF(ISNUMBER(C21*J21),C21*J21," ")</f>
        <v>0.008771354166666667</v>
      </c>
    </row>
    <row r="22" spans="1:11" ht="12.75">
      <c r="A22" s="31">
        <v>15</v>
      </c>
      <c r="B22" s="21">
        <v>12</v>
      </c>
      <c r="C22" s="20">
        <v>0.008773148148148148</v>
      </c>
      <c r="D22" s="21" t="str">
        <f>VLOOKUP(B22,Entries!$A$2:$D$427,2,FALSE)</f>
        <v>Neil</v>
      </c>
      <c r="E22" s="21" t="str">
        <f>VLOOKUP(B22,Entries!$A$2:$D$427,3,FALSE)</f>
        <v>Hart</v>
      </c>
      <c r="F22" s="19" t="str">
        <f>VLOOKUP(B22,Entries!$A$2:$H$427,4,FALSE)</f>
        <v>guest</v>
      </c>
      <c r="G22" s="19" t="str">
        <f>VLOOKUP(B22,Entries!$A$2:$H$427,5,FALSE)</f>
        <v>Christ Church</v>
      </c>
      <c r="H22" s="19" t="str">
        <f>VLOOKUP(B22,Entries!$A$2:$H$427,6,FALSE)</f>
        <v>m</v>
      </c>
      <c r="I22" s="19">
        <f>VLOOKUP(B22,Entries!$A$2:$H$427,7,FALSE)</f>
        <v>35</v>
      </c>
      <c r="J22" s="22">
        <f>IF(LEFT(H22,1)="M",VLOOKUP(I22,GradingM!$A$2:$C$106,2,FALSE),IF(LEFT(H22,1)="F",VLOOKUP(I22,GradingF!$A$2:$C$101,2,FALSE)," "))</f>
        <v>1</v>
      </c>
      <c r="K22" s="23">
        <f>IF(ISNUMBER(C22*J22),C22*J22," ")</f>
        <v>0.008773148148148148</v>
      </c>
    </row>
    <row r="23" spans="1:11" ht="12.75">
      <c r="A23" s="31">
        <v>16</v>
      </c>
      <c r="B23" s="21">
        <v>167</v>
      </c>
      <c r="C23" s="20">
        <v>0.008784722222222223</v>
      </c>
      <c r="D23" s="21" t="str">
        <f>VLOOKUP(B23,Entries!$A$2:$D$427,2,FALSE)</f>
        <v>Monty</v>
      </c>
      <c r="E23" s="21" t="str">
        <f>VLOOKUP(B23,Entries!$A$2:$D$427,3,FALSE)</f>
        <v>Powell</v>
      </c>
      <c r="F23" s="19" t="str">
        <f>VLOOKUP(B23,Entries!$A$2:$H$427,4,FALSE)</f>
        <v>Guest</v>
      </c>
      <c r="G23" s="19" t="str">
        <f>VLOOKUP(B23,Entries!$A$2:$H$427,5,FALSE)</f>
        <v>Christ Church</v>
      </c>
      <c r="H23" s="19" t="str">
        <f>VLOOKUP(B23,Entries!$A$2:$H$427,6,FALSE)</f>
        <v>m</v>
      </c>
      <c r="I23" s="19">
        <f>VLOOKUP(B23,Entries!$A$2:$H$427,7,FALSE)</f>
        <v>18</v>
      </c>
      <c r="J23" s="22">
        <f>IF(LEFT(H23,1)="M",VLOOKUP(I23,GradingM!$A$2:$C$106,2,FALSE),IF(LEFT(H23,1)="F",VLOOKUP(I23,GradingF!$A$2:$C$101,2,FALSE)," "))</f>
        <v>1</v>
      </c>
      <c r="K23" s="23">
        <f>IF(ISNUMBER(C23*J23),C23*J23," ")</f>
        <v>0.008784722222222223</v>
      </c>
    </row>
    <row r="24" spans="1:11" ht="12.75">
      <c r="A24" s="31">
        <v>17</v>
      </c>
      <c r="B24" s="21">
        <v>3</v>
      </c>
      <c r="C24" s="20">
        <v>0.011597222222222222</v>
      </c>
      <c r="D24" s="21" t="str">
        <f>VLOOKUP(B24,Entries!$A$2:$D$427,2,FALSE)</f>
        <v>Steven</v>
      </c>
      <c r="E24" s="21" t="str">
        <f>VLOOKUP(B24,Entries!$A$2:$D$427,3,FALSE)</f>
        <v>McAuliffe</v>
      </c>
      <c r="F24" s="19" t="str">
        <f>VLOOKUP(B24,Entries!$A$2:$H$427,4,FALSE)</f>
        <v>guest</v>
      </c>
      <c r="G24" s="19">
        <f>VLOOKUP(B24,Entries!$A$2:$H$427,5,FALSE)</f>
        <v>0</v>
      </c>
      <c r="H24" s="19" t="str">
        <f>VLOOKUP(B24,Entries!$A$2:$H$427,6,FALSE)</f>
        <v>mv</v>
      </c>
      <c r="I24" s="19">
        <f>VLOOKUP(B24,Entries!$A$2:$H$427,7,FALSE)</f>
        <v>67</v>
      </c>
      <c r="J24" s="22">
        <f>IF(LEFT(H24,1)="M",VLOOKUP(I24,GradingM!$A$2:$C$106,2,FALSE),IF(LEFT(H24,1)="F",VLOOKUP(I24,GradingF!$A$2:$C$101,2,FALSE)," "))</f>
        <v>0.7655</v>
      </c>
      <c r="K24" s="23">
        <f>IF(ISNUMBER(C24*J24),C24*J24," ")</f>
        <v>0.00887767361111111</v>
      </c>
    </row>
    <row r="25" spans="1:11" ht="12.75">
      <c r="A25" s="31">
        <v>18</v>
      </c>
      <c r="B25" s="21">
        <v>17</v>
      </c>
      <c r="C25" s="20">
        <v>0.009756944444444445</v>
      </c>
      <c r="D25" s="21" t="str">
        <f>VLOOKUP(B25,Entries!$A$2:$D$427,2,FALSE)</f>
        <v>Owen </v>
      </c>
      <c r="E25" s="21" t="str">
        <f>VLOOKUP(B25,Entries!$A$2:$D$427,3,FALSE)</f>
        <v>Lewis</v>
      </c>
      <c r="F25" s="19" t="str">
        <f>VLOOKUP(B25,Entries!$A$2:$H$427,4,FALSE)</f>
        <v>guest</v>
      </c>
      <c r="G25" s="19" t="str">
        <f>VLOOKUP(B25,Entries!$A$2:$H$427,5,FALSE)</f>
        <v>Uni Zoology</v>
      </c>
      <c r="H25" s="19" t="str">
        <f>VLOOKUP(B25,Entries!$A$2:$H$427,6,FALSE)</f>
        <v>mv</v>
      </c>
      <c r="I25" s="19">
        <f>VLOOKUP(B25,Entries!$A$2:$H$427,7,FALSE)</f>
        <v>47</v>
      </c>
      <c r="J25" s="22">
        <f>IF(LEFT(H25,1)="M",VLOOKUP(I25,GradingM!$A$2:$C$106,2,FALSE),IF(LEFT(H25,1)="F",VLOOKUP(I25,GradingF!$A$2:$C$101,2,FALSE)," "))</f>
        <v>0.9175</v>
      </c>
      <c r="K25" s="23">
        <f>IF(ISNUMBER(C25*J25),C25*J25," ")</f>
        <v>0.008951996527777778</v>
      </c>
    </row>
    <row r="26" spans="1:11" ht="12.75">
      <c r="A26" s="31">
        <v>19</v>
      </c>
      <c r="B26" s="21">
        <v>174</v>
      </c>
      <c r="C26" s="20">
        <v>0.01</v>
      </c>
      <c r="D26" s="21" t="str">
        <f>VLOOKUP(B26,Entries!$A$2:$D$427,2,FALSE)</f>
        <v>Saeed</v>
      </c>
      <c r="E26" s="21" t="str">
        <f>VLOOKUP(B26,Entries!$A$2:$D$427,3,FALSE)</f>
        <v>Khan</v>
      </c>
      <c r="F26" s="19" t="str">
        <f>VLOOKUP(B26,Entries!$A$2:$H$427,4,FALSE)</f>
        <v>Guest</v>
      </c>
      <c r="G26" s="19" t="str">
        <f>VLOOKUP(B26,Entries!$A$2:$H$427,5,FALSE)</f>
        <v>Headington Roadrunners</v>
      </c>
      <c r="H26" s="19" t="str">
        <f>VLOOKUP(B26,Entries!$A$2:$H$427,6,FALSE)</f>
        <v>mv</v>
      </c>
      <c r="I26" s="19">
        <f>VLOOKUP(B26,Entries!$A$2:$H$427,7,FALSE)</f>
        <v>50</v>
      </c>
      <c r="J26" s="22">
        <f>IF(LEFT(H26,1)="M",VLOOKUP(I26,GradingM!$A$2:$C$106,2,FALSE),IF(LEFT(H26,1)="F",VLOOKUP(I26,GradingF!$A$2:$C$101,2,FALSE)," "))</f>
        <v>0.8964</v>
      </c>
      <c r="K26" s="23">
        <f>IF(ISNUMBER(C26*J26),C26*J26," ")</f>
        <v>0.008964</v>
      </c>
    </row>
    <row r="27" spans="1:11" ht="12.75">
      <c r="A27" s="31">
        <v>20</v>
      </c>
      <c r="B27" s="21">
        <v>143</v>
      </c>
      <c r="C27" s="20">
        <v>0.009791666666666666</v>
      </c>
      <c r="D27" s="21" t="str">
        <f>VLOOKUP(B27,Entries!$A$2:$D$427,2,FALSE)</f>
        <v>Xavier </v>
      </c>
      <c r="E27" s="21" t="str">
        <f>VLOOKUP(B27,Entries!$A$2:$D$427,3,FALSE)</f>
        <v>Laurent</v>
      </c>
      <c r="F27" s="19" t="str">
        <f>VLOOKUP(B27,Entries!$A$2:$H$427,4,FALSE)</f>
        <v>guest</v>
      </c>
      <c r="G27" s="19" t="str">
        <f>VLOOKUP(B27,Entries!$A$2:$H$427,5,FALSE)</f>
        <v>OUIT Services</v>
      </c>
      <c r="H27" s="19" t="str">
        <f>VLOOKUP(B27,Entries!$A$2:$H$427,6,FALSE)</f>
        <v>mv</v>
      </c>
      <c r="I27" s="19">
        <f>VLOOKUP(B27,Entries!$A$2:$H$427,7,FALSE)</f>
        <v>47</v>
      </c>
      <c r="J27" s="22">
        <f>IF(LEFT(H27,1)="M",VLOOKUP(I27,GradingM!$A$2:$C$106,2,FALSE),IF(LEFT(H27,1)="F",VLOOKUP(I27,GradingF!$A$2:$C$101,2,FALSE)," "))</f>
        <v>0.9175</v>
      </c>
      <c r="K27" s="23">
        <f>IF(ISNUMBER(C27*J27),C27*J27," ")</f>
        <v>0.008983854166666666</v>
      </c>
    </row>
    <row r="28" spans="1:11" ht="12.75">
      <c r="A28" s="31">
        <v>21</v>
      </c>
      <c r="B28" s="21">
        <v>168</v>
      </c>
      <c r="C28" s="20">
        <v>0.009976851851851853</v>
      </c>
      <c r="D28" s="21" t="str">
        <f>VLOOKUP(B28,Entries!$A$2:$D$427,2,FALSE)</f>
        <v>Edmund</v>
      </c>
      <c r="E28" s="21" t="str">
        <f>VLOOKUP(B28,Entries!$A$2:$D$427,3,FALSE)</f>
        <v>Newey</v>
      </c>
      <c r="F28" s="19" t="str">
        <f>VLOOKUP(B28,Entries!$A$2:$H$427,4,FALSE)</f>
        <v>Guest</v>
      </c>
      <c r="G28" s="19" t="str">
        <f>VLOOKUP(B28,Entries!$A$2:$H$427,5,FALSE)</f>
        <v>Christ Church</v>
      </c>
      <c r="H28" s="19" t="str">
        <f>VLOOKUP(B28,Entries!$A$2:$H$427,6,FALSE)</f>
        <v>m</v>
      </c>
      <c r="I28" s="19">
        <f>VLOOKUP(B28,Entries!$A$2:$H$427,7,FALSE)</f>
        <v>48</v>
      </c>
      <c r="J28" s="22">
        <f>IF(LEFT(H28,1)="M",VLOOKUP(I28,GradingM!$A$2:$C$106,2,FALSE),IF(LEFT(H28,1)="F",VLOOKUP(I28,GradingF!$A$2:$C$101,2,FALSE)," "))</f>
        <v>0.9105</v>
      </c>
      <c r="K28" s="23">
        <f>IF(ISNUMBER(C28*J28),C28*J28," ")</f>
        <v>0.009083923611111112</v>
      </c>
    </row>
    <row r="29" spans="1:11" ht="12.75">
      <c r="A29" s="31">
        <v>22</v>
      </c>
      <c r="B29" s="21">
        <v>5</v>
      </c>
      <c r="C29" s="20">
        <v>0.01267361111111111</v>
      </c>
      <c r="D29" s="21" t="str">
        <f>VLOOKUP(B29,Entries!$A$2:$D$427,2,FALSE)</f>
        <v>Dave</v>
      </c>
      <c r="E29" s="21" t="str">
        <f>VLOOKUP(B29,Entries!$A$2:$D$427,3,FALSE)</f>
        <v>Parsons</v>
      </c>
      <c r="F29" s="19" t="str">
        <f>VLOOKUP(B29,Entries!$A$2:$H$427,4,FALSE)</f>
        <v>Guest</v>
      </c>
      <c r="G29" s="19" t="str">
        <f>VLOOKUP(B29,Entries!$A$2:$H$427,5,FALSE)</f>
        <v>Oxford City AC</v>
      </c>
      <c r="H29" s="19" t="str">
        <f>VLOOKUP(B29,Entries!$A$2:$H$427,6,FALSE)</f>
        <v>mv</v>
      </c>
      <c r="I29" s="19">
        <f>VLOOKUP(B29,Entries!$A$2:$H$427,7,FALSE)</f>
        <v>73</v>
      </c>
      <c r="J29" s="22">
        <f>IF(LEFT(H29,1)="M",VLOOKUP(I29,GradingM!$A$2:$C$106,2,FALSE),IF(LEFT(H29,1)="F",VLOOKUP(I29,GradingF!$A$2:$C$101,2,FALSE)," "))</f>
        <v>0.7175</v>
      </c>
      <c r="K29" s="23">
        <f>IF(ISNUMBER(C29*J29),C29*J29," ")</f>
        <v>0.00909331597222222</v>
      </c>
    </row>
    <row r="30" spans="1:11" ht="12.75">
      <c r="A30" s="31">
        <v>23</v>
      </c>
      <c r="B30" s="21">
        <v>175</v>
      </c>
      <c r="C30" s="20">
        <v>0.012858796296296297</v>
      </c>
      <c r="D30" s="21" t="str">
        <f>VLOOKUP(B30,Entries!$A$2:$D$427,2,FALSE)</f>
        <v>Richard</v>
      </c>
      <c r="E30" s="21" t="str">
        <f>VLOOKUP(B30,Entries!$A$2:$D$427,3,FALSE)</f>
        <v>Langton</v>
      </c>
      <c r="F30" s="19" t="str">
        <f>VLOOKUP(B30,Entries!$A$2:$H$427,4,FALSE)</f>
        <v>guest</v>
      </c>
      <c r="G30" s="19" t="str">
        <f>VLOOKUP(B30,Entries!$A$2:$H$427,5,FALSE)</f>
        <v>Oxford city AC</v>
      </c>
      <c r="H30" s="19" t="str">
        <f>VLOOKUP(B30,Entries!$A$2:$H$427,6,FALSE)</f>
        <v>mv</v>
      </c>
      <c r="I30" s="19">
        <f>VLOOKUP(B30,Entries!$A$2:$H$427,7,FALSE)</f>
        <v>74</v>
      </c>
      <c r="J30" s="22">
        <f>IF(LEFT(H30,1)="M",VLOOKUP(I30,GradingM!$A$2:$C$106,2,FALSE),IF(LEFT(H30,1)="F",VLOOKUP(I30,GradingF!$A$2:$C$101,2,FALSE)," "))</f>
        <v>0.7095</v>
      </c>
      <c r="K30" s="23">
        <f>IF(ISNUMBER(C30*J30),C30*J30," ")</f>
        <v>0.009123315972222223</v>
      </c>
    </row>
    <row r="31" spans="1:11" ht="12.75">
      <c r="A31" s="31">
        <v>24</v>
      </c>
      <c r="B31" s="21">
        <v>58</v>
      </c>
      <c r="C31" s="20">
        <v>0.009814814814814814</v>
      </c>
      <c r="D31" s="21" t="str">
        <f>VLOOKUP(B31,Entries!$A$2:$D$427,2,FALSE)</f>
        <v>Craig</v>
      </c>
      <c r="E31" s="21" t="str">
        <f>VLOOKUP(B31,Entries!$A$2:$D$427,3,FALSE)</f>
        <v>Rossington</v>
      </c>
      <c r="F31" s="19" t="str">
        <f>VLOOKUP(B31,Entries!$A$2:$H$427,4,FALSE)</f>
        <v>County</v>
      </c>
      <c r="G31" s="19" t="str">
        <f>VLOOKUP(B31,Entries!$A$2:$H$427,5,FALSE)</f>
        <v>Cherwell &amp; West</v>
      </c>
      <c r="H31" s="19" t="str">
        <f>VLOOKUP(B31,Entries!$A$2:$H$427,6,FALSE)</f>
        <v>mv</v>
      </c>
      <c r="I31" s="19">
        <f>VLOOKUP(B31,Entries!$A$2:$H$427,7,FALSE)</f>
        <v>45</v>
      </c>
      <c r="J31" s="22">
        <f>IF(LEFT(H31,1)="M",VLOOKUP(I31,GradingM!$A$2:$C$106,2,FALSE),IF(LEFT(H31,1)="F",VLOOKUP(I31,GradingF!$A$2:$C$101,2,FALSE)," "))</f>
        <v>0.9316</v>
      </c>
      <c r="K31" s="23">
        <f>IF(ISNUMBER(C31*J31),C31*J31," ")</f>
        <v>0.009143481481481482</v>
      </c>
    </row>
    <row r="32" spans="1:11" ht="12.75">
      <c r="A32" s="31">
        <v>25</v>
      </c>
      <c r="B32" s="21">
        <v>46</v>
      </c>
      <c r="C32" s="20">
        <v>0.011851851851851851</v>
      </c>
      <c r="D32" s="21" t="str">
        <f>VLOOKUP(B32,Entries!$A$2:$D$427,2,FALSE)</f>
        <v>Neville </v>
      </c>
      <c r="E32" s="21" t="str">
        <f>VLOOKUP(B32,Entries!$A$2:$D$427,3,FALSE)</f>
        <v>Baker</v>
      </c>
      <c r="F32" s="19" t="str">
        <f>VLOOKUP(B32,Entries!$A$2:$H$427,4,FALSE)</f>
        <v>guest</v>
      </c>
      <c r="G32" s="19" t="str">
        <f>VLOOKUP(B32,Entries!$A$2:$H$427,5,FALSE)</f>
        <v>Headington Roadrunners</v>
      </c>
      <c r="H32" s="19" t="str">
        <f>VLOOKUP(B32,Entries!$A$2:$H$427,6,FALSE)</f>
        <v>mv</v>
      </c>
      <c r="I32" s="19">
        <f>VLOOKUP(B32,Entries!$A$2:$H$427,7,FALSE)</f>
        <v>66</v>
      </c>
      <c r="J32" s="22">
        <f>IF(LEFT(H32,1)="M",VLOOKUP(I32,GradingM!$A$2:$C$106,2,FALSE),IF(LEFT(H32,1)="F",VLOOKUP(I32,GradingF!$A$2:$C$101,2,FALSE)," "))</f>
        <v>0.7735</v>
      </c>
      <c r="K32" s="23">
        <f>IF(ISNUMBER(C32*J32),C32*J32," ")</f>
        <v>0.009167407407407407</v>
      </c>
    </row>
    <row r="33" spans="1:11" ht="12.75">
      <c r="A33" s="31">
        <v>26</v>
      </c>
      <c r="B33" s="21">
        <v>7</v>
      </c>
      <c r="C33" s="20">
        <v>0.011076388888888887</v>
      </c>
      <c r="D33" s="21" t="str">
        <f>VLOOKUP(B33,Entries!$A$2:$D$427,2,FALSE)</f>
        <v>Pete</v>
      </c>
      <c r="E33" s="21" t="str">
        <f>VLOOKUP(B33,Entries!$A$2:$D$427,3,FALSE)</f>
        <v>Gray</v>
      </c>
      <c r="F33" s="19" t="str">
        <f>VLOOKUP(B33,Entries!$A$2:$H$427,4,FALSE)</f>
        <v>Guest</v>
      </c>
      <c r="G33" s="19">
        <f>VLOOKUP(B33,Entries!$A$2:$H$427,5,FALSE)</f>
        <v>0</v>
      </c>
      <c r="H33" s="19" t="str">
        <f>VLOOKUP(B33,Entries!$A$2:$H$427,6,FALSE)</f>
        <v>mv</v>
      </c>
      <c r="I33" s="19">
        <f>VLOOKUP(B33,Entries!$A$2:$H$427,7,FALSE)</f>
        <v>59</v>
      </c>
      <c r="J33" s="22">
        <f>IF(LEFT(H33,1)="M",VLOOKUP(I33,GradingM!$A$2:$C$106,2,FALSE),IF(LEFT(H33,1)="F",VLOOKUP(I33,GradingF!$A$2:$C$101,2,FALSE)," "))</f>
        <v>0.8298</v>
      </c>
      <c r="K33" s="23">
        <f>IF(ISNUMBER(C33*J33),C33*J33," ")</f>
        <v>0.009191187499999998</v>
      </c>
    </row>
    <row r="34" spans="1:11" ht="12.75">
      <c r="A34" s="31">
        <v>27</v>
      </c>
      <c r="B34" s="21">
        <v>159</v>
      </c>
      <c r="C34" s="20">
        <v>0.009236111111111112</v>
      </c>
      <c r="D34" s="21" t="str">
        <f>VLOOKUP(B34,Entries!$A$2:$D$427,2,FALSE)</f>
        <v>Micah</v>
      </c>
      <c r="E34" s="21" t="str">
        <f>VLOOKUP(B34,Entries!$A$2:$D$427,3,FALSE)</f>
        <v>Hayns</v>
      </c>
      <c r="F34" s="19" t="str">
        <f>VLOOKUP(B34,Entries!$A$2:$H$427,4,FALSE)</f>
        <v>guest</v>
      </c>
      <c r="G34" s="19" t="str">
        <f>VLOOKUP(B34,Entries!$A$2:$H$427,5,FALSE)</f>
        <v>Christ Church</v>
      </c>
      <c r="H34" s="19" t="str">
        <f>VLOOKUP(B34,Entries!$A$2:$H$427,6,FALSE)</f>
        <v>m</v>
      </c>
      <c r="I34" s="19">
        <f>VLOOKUP(B34,Entries!$A$2:$H$427,7,FALSE)</f>
        <v>22</v>
      </c>
      <c r="J34" s="22">
        <f>IF(LEFT(H34,1)="M",VLOOKUP(I34,GradingM!$A$2:$C$106,2,FALSE),IF(LEFT(H34,1)="F",VLOOKUP(I34,GradingF!$A$2:$C$101,2,FALSE)," "))</f>
        <v>1</v>
      </c>
      <c r="K34" s="23">
        <f>IF(ISNUMBER(C34*J34),C34*J34," ")</f>
        <v>0.009236111111111112</v>
      </c>
    </row>
    <row r="35" spans="1:11" ht="12.75">
      <c r="A35" s="31">
        <v>28</v>
      </c>
      <c r="B35" s="21">
        <v>113</v>
      </c>
      <c r="C35" s="20">
        <v>0.01113425925925926</v>
      </c>
      <c r="D35" s="21" t="str">
        <f>VLOOKUP(B35,Entries!$A$2:$D$427,2,FALSE)</f>
        <v>Nigel</v>
      </c>
      <c r="E35" s="21" t="str">
        <f>VLOOKUP(B35,Entries!$A$2:$D$427,3,FALSE)</f>
        <v>Clark</v>
      </c>
      <c r="F35" s="19" t="str">
        <f>VLOOKUP(B35,Entries!$A$2:$H$427,4,FALSE)</f>
        <v>County</v>
      </c>
      <c r="G35" s="19" t="str">
        <f>VLOOKUP(B35,Entries!$A$2:$H$427,5,FALSE)</f>
        <v>Volunteer Coordination</v>
      </c>
      <c r="H35" s="19" t="str">
        <f>VLOOKUP(B35,Entries!$A$2:$H$427,6,FALSE)</f>
        <v>mv</v>
      </c>
      <c r="I35" s="19">
        <f>VLOOKUP(B35,Entries!$A$2:$H$427,7,FALSE)</f>
        <v>59</v>
      </c>
      <c r="J35" s="22">
        <f>IF(LEFT(H35,1)="M",VLOOKUP(I35,GradingM!$A$2:$C$106,2,FALSE),IF(LEFT(H35,1)="F",VLOOKUP(I35,GradingF!$A$2:$C$101,2,FALSE)," "))</f>
        <v>0.8298</v>
      </c>
      <c r="K35" s="23">
        <f>IF(ISNUMBER(C35*J35),C35*J35," ")</f>
        <v>0.009239208333333334</v>
      </c>
    </row>
    <row r="36" spans="1:11" ht="12.75">
      <c r="A36" s="31">
        <v>29</v>
      </c>
      <c r="B36" s="21">
        <v>52</v>
      </c>
      <c r="C36" s="20">
        <v>0.012013888888888888</v>
      </c>
      <c r="D36" s="21" t="str">
        <f>VLOOKUP(B36,Entries!$A$2:$D$427,2,FALSE)</f>
        <v>Gwyneth </v>
      </c>
      <c r="E36" s="21" t="str">
        <f>VLOOKUP(B36,Entries!$A$2:$D$427,3,FALSE)</f>
        <v>Hueter</v>
      </c>
      <c r="F36" s="19" t="str">
        <f>VLOOKUP(B36,Entries!$A$2:$H$427,4,FALSE)</f>
        <v>guest</v>
      </c>
      <c r="G36" s="19" t="str">
        <f>VLOOKUP(B36,Entries!$A$2:$H$427,5,FALSE)</f>
        <v>Oxford City AC</v>
      </c>
      <c r="H36" s="19" t="str">
        <f>VLOOKUP(B36,Entries!$A$2:$H$427,6,FALSE)</f>
        <v>fv</v>
      </c>
      <c r="I36" s="19">
        <f>VLOOKUP(B36,Entries!$A$2:$H$427,7,FALSE)</f>
        <v>62</v>
      </c>
      <c r="J36" s="22">
        <f>IF(LEFT(H36,1)="M",VLOOKUP(I36,GradingM!$A$2:$C$106,2,FALSE),IF(LEFT(H36,1)="F",VLOOKUP(I36,GradingF!$A$2:$C$101,2,FALSE)," "))</f>
        <v>0.7758</v>
      </c>
      <c r="K36" s="23">
        <f>IF(ISNUMBER(C36*J36),C36*J36," ")</f>
        <v>0.009320375</v>
      </c>
    </row>
    <row r="37" spans="1:11" ht="12.75">
      <c r="A37" s="31">
        <v>30</v>
      </c>
      <c r="B37" s="21">
        <v>119</v>
      </c>
      <c r="C37" s="20">
        <v>0.009328703703703704</v>
      </c>
      <c r="D37" s="21" t="str">
        <f>VLOOKUP(B37,Entries!$A$2:$D$427,2,FALSE)</f>
        <v>James </v>
      </c>
      <c r="E37" s="21" t="str">
        <f>VLOOKUP(B37,Entries!$A$2:$D$427,3,FALSE)</f>
        <v>Barlow</v>
      </c>
      <c r="F37" s="19" t="str">
        <f>VLOOKUP(B37,Entries!$A$2:$H$427,4,FALSE)</f>
        <v>City</v>
      </c>
      <c r="G37" s="19" t="str">
        <f>VLOOKUP(B37,Entries!$A$2:$H$427,5,FALSE)</f>
        <v>Environmental Sustainability</v>
      </c>
      <c r="H37" s="19" t="str">
        <f>VLOOKUP(B37,Entries!$A$2:$H$427,6,FALSE)</f>
        <v>m</v>
      </c>
      <c r="I37" s="19">
        <f>VLOOKUP(B37,Entries!$A$2:$H$427,7,FALSE)</f>
        <v>30</v>
      </c>
      <c r="J37" s="22">
        <f>IF(LEFT(H37,1)="M",VLOOKUP(I37,GradingM!$A$2:$C$106,2,FALSE),IF(LEFT(H37,1)="F",VLOOKUP(I37,GradingF!$A$2:$C$101,2,FALSE)," "))</f>
        <v>1</v>
      </c>
      <c r="K37" s="23">
        <f>IF(ISNUMBER(C37*J37),C37*J37," ")</f>
        <v>0.009328703703703704</v>
      </c>
    </row>
    <row r="38" spans="1:11" ht="12.75">
      <c r="A38" s="31">
        <v>31</v>
      </c>
      <c r="B38" s="21">
        <v>64</v>
      </c>
      <c r="C38" s="20">
        <v>0.009398148148148149</v>
      </c>
      <c r="D38" s="21" t="str">
        <f>VLOOKUP(B38,Entries!$A$2:$D$427,2,FALSE)</f>
        <v>Ed</v>
      </c>
      <c r="E38" s="21" t="str">
        <f>VLOOKUP(B38,Entries!$A$2:$D$427,3,FALSE)</f>
        <v>White</v>
      </c>
      <c r="F38" s="19" t="str">
        <f>VLOOKUP(B38,Entries!$A$2:$H$427,4,FALSE)</f>
        <v>Guest</v>
      </c>
      <c r="G38" s="19" t="str">
        <f>VLOOKUP(B38,Entries!$A$2:$H$427,5,FALSE)</f>
        <v>Oxford University Press</v>
      </c>
      <c r="H38" s="19" t="str">
        <f>VLOOKUP(B38,Entries!$A$2:$H$427,6,FALSE)</f>
        <v>m</v>
      </c>
      <c r="I38" s="19">
        <f>VLOOKUP(B38,Entries!$A$2:$H$427,7,FALSE)</f>
        <v>33</v>
      </c>
      <c r="J38" s="22">
        <f>IF(LEFT(H38,1)="M",VLOOKUP(I38,GradingM!$A$2:$C$106,2,FALSE),IF(LEFT(H38,1)="F",VLOOKUP(I38,GradingF!$A$2:$C$101,2,FALSE)," "))</f>
        <v>1</v>
      </c>
      <c r="K38" s="23">
        <f>IF(ISNUMBER(C38*J38),C38*J38," ")</f>
        <v>0.009398148148148149</v>
      </c>
    </row>
    <row r="39" spans="1:11" ht="12.75">
      <c r="A39" s="31">
        <v>32</v>
      </c>
      <c r="B39" s="21">
        <v>145</v>
      </c>
      <c r="C39" s="20">
        <v>0.010289351851851852</v>
      </c>
      <c r="D39" s="21" t="str">
        <f>VLOOKUP(B39,Entries!$A$2:$D$427,2,FALSE)</f>
        <v>Andrew </v>
      </c>
      <c r="E39" s="21" t="str">
        <f>VLOOKUP(B39,Entries!$A$2:$D$427,3,FALSE)</f>
        <v>Goff</v>
      </c>
      <c r="F39" s="19" t="str">
        <f>VLOOKUP(B39,Entries!$A$2:$H$427,4,FALSE)</f>
        <v>guest</v>
      </c>
      <c r="G39" s="19" t="str">
        <f>VLOOKUP(B39,Entries!$A$2:$H$427,5,FALSE)</f>
        <v>OUIT Services</v>
      </c>
      <c r="H39" s="19" t="str">
        <f>VLOOKUP(B39,Entries!$A$2:$H$427,6,FALSE)</f>
        <v>mv</v>
      </c>
      <c r="I39" s="19">
        <f>VLOOKUP(B39,Entries!$A$2:$H$427,7,FALSE)</f>
        <v>47</v>
      </c>
      <c r="J39" s="22">
        <f>IF(LEFT(H39,1)="M",VLOOKUP(I39,GradingM!$A$2:$C$106,2,FALSE),IF(LEFT(H39,1)="F",VLOOKUP(I39,GradingF!$A$2:$C$101,2,FALSE)," "))</f>
        <v>0.9175</v>
      </c>
      <c r="K39" s="23">
        <f>IF(ISNUMBER(C39*J39),C39*J39," ")</f>
        <v>0.009440480324074074</v>
      </c>
    </row>
    <row r="40" spans="1:11" ht="12.75">
      <c r="A40" s="31">
        <v>33</v>
      </c>
      <c r="B40" s="21">
        <v>31</v>
      </c>
      <c r="C40" s="20">
        <v>0.01017361111111111</v>
      </c>
      <c r="D40" s="21" t="str">
        <f>VLOOKUP(B40,Entries!$A$2:$D$427,2,FALSE)</f>
        <v>Richard</v>
      </c>
      <c r="E40" s="21" t="str">
        <f>VLOOKUP(B40,Entries!$A$2:$D$427,3,FALSE)</f>
        <v>Kuziara</v>
      </c>
      <c r="F40" s="19" t="str">
        <f>VLOOKUP(B40,Entries!$A$2:$H$427,4,FALSE)</f>
        <v>County</v>
      </c>
      <c r="G40" s="19" t="str">
        <f>VLOOKUP(B40,Entries!$A$2:$H$427,5,FALSE)</f>
        <v>Public Health</v>
      </c>
      <c r="H40" s="19" t="str">
        <f>VLOOKUP(B40,Entries!$A$2:$H$427,6,FALSE)</f>
        <v>mv</v>
      </c>
      <c r="I40" s="19">
        <f>VLOOKUP(B40,Entries!$A$2:$H$427,7,FALSE)</f>
        <v>45</v>
      </c>
      <c r="J40" s="22">
        <f>IF(LEFT(H40,1)="M",VLOOKUP(I40,GradingM!$A$2:$C$106,2,FALSE),IF(LEFT(H40,1)="F",VLOOKUP(I40,GradingF!$A$2:$C$101,2,FALSE)," "))</f>
        <v>0.9316</v>
      </c>
      <c r="K40" s="23">
        <f>IF(ISNUMBER(C40*J40),C40*J40," ")</f>
        <v>0.00947773611111111</v>
      </c>
    </row>
    <row r="41" spans="1:11" ht="12.75">
      <c r="A41" s="31">
        <v>34</v>
      </c>
      <c r="B41" s="21">
        <v>68</v>
      </c>
      <c r="C41" s="20">
        <v>0.010138888888888888</v>
      </c>
      <c r="D41" s="21" t="str">
        <f>VLOOKUP(B41,Entries!$A$2:$D$427,2,FALSE)</f>
        <v>Adrian</v>
      </c>
      <c r="E41" s="21" t="str">
        <f>VLOOKUP(B41,Entries!$A$2:$D$427,3,FALSE)</f>
        <v>Omeara</v>
      </c>
      <c r="F41" s="19" t="str">
        <f>VLOOKUP(B41,Entries!$A$2:$H$427,4,FALSE)</f>
        <v>Guest</v>
      </c>
      <c r="G41" s="19" t="str">
        <f>VLOOKUP(B41,Entries!$A$2:$H$427,5,FALSE)</f>
        <v>Oxford University Press</v>
      </c>
      <c r="H41" s="19" t="str">
        <f>VLOOKUP(B41,Entries!$A$2:$H$427,6,FALSE)</f>
        <v>mv</v>
      </c>
      <c r="I41" s="19">
        <f>VLOOKUP(B41,Entries!$A$2:$H$427,7,FALSE)</f>
        <v>44</v>
      </c>
      <c r="J41" s="22">
        <f>IF(LEFT(H41,1)="M",VLOOKUP(I41,GradingM!$A$2:$C$106,2,FALSE),IF(LEFT(H41,1)="F",VLOOKUP(I41,GradingF!$A$2:$C$101,2,FALSE)," "))</f>
        <v>0.9385</v>
      </c>
      <c r="K41" s="23">
        <f>IF(ISNUMBER(C41*J41),C41*J41," ")</f>
        <v>0.009515347222222222</v>
      </c>
    </row>
    <row r="42" spans="1:11" ht="12.75">
      <c r="A42" s="31">
        <v>35</v>
      </c>
      <c r="B42" s="21">
        <v>75</v>
      </c>
      <c r="C42" s="20">
        <v>0.010671296296296297</v>
      </c>
      <c r="D42" s="21" t="str">
        <f>VLOOKUP(B42,Entries!$A$2:$D$427,2,FALSE)</f>
        <v>Nick</v>
      </c>
      <c r="E42" s="21" t="str">
        <f>VLOOKUP(B42,Entries!$A$2:$D$427,3,FALSE)</f>
        <v>Sheard</v>
      </c>
      <c r="F42" s="19" t="str">
        <f>VLOOKUP(B42,Entries!$A$2:$H$427,4,FALSE)</f>
        <v>Guest</v>
      </c>
      <c r="G42" s="19" t="str">
        <f>VLOOKUP(B42,Entries!$A$2:$H$427,5,FALSE)</f>
        <v>Oxford University Press</v>
      </c>
      <c r="H42" s="19" t="str">
        <f>VLOOKUP(B42,Entries!$A$2:$H$427,6,FALSE)</f>
        <v>mv</v>
      </c>
      <c r="I42" s="19">
        <f>VLOOKUP(B42,Entries!$A$2:$H$427,7,FALSE)</f>
        <v>50</v>
      </c>
      <c r="J42" s="22">
        <f>IF(LEFT(H42,1)="M",VLOOKUP(I42,GradingM!$A$2:$C$106,2,FALSE),IF(LEFT(H42,1)="F",VLOOKUP(I42,GradingF!$A$2:$C$101,2,FALSE)," "))</f>
        <v>0.8964</v>
      </c>
      <c r="K42" s="23">
        <f>IF(ISNUMBER(C42*J42),C42*J42," ")</f>
        <v>0.00956575</v>
      </c>
    </row>
    <row r="43" spans="1:11" ht="12.75">
      <c r="A43" s="31">
        <v>36</v>
      </c>
      <c r="B43" s="21">
        <v>162</v>
      </c>
      <c r="C43" s="20">
        <v>0.009641203703703704</v>
      </c>
      <c r="D43" s="21" t="str">
        <f>VLOOKUP(B43,Entries!$A$2:$D$427,2,FALSE)</f>
        <v>Charles </v>
      </c>
      <c r="E43" s="21" t="str">
        <f>VLOOKUP(B43,Entries!$A$2:$D$427,3,FALSE)</f>
        <v>Getter</v>
      </c>
      <c r="F43" s="19" t="str">
        <f>VLOOKUP(B43,Entries!$A$2:$H$427,4,FALSE)</f>
        <v>County</v>
      </c>
      <c r="G43" s="19" t="str">
        <f>VLOOKUP(B43,Entries!$A$2:$H$427,5,FALSE)</f>
        <v>Skanska</v>
      </c>
      <c r="H43" s="19" t="str">
        <f>VLOOKUP(B43,Entries!$A$2:$H$427,6,FALSE)</f>
        <v>m</v>
      </c>
      <c r="I43" s="19">
        <f>VLOOKUP(B43,Entries!$A$2:$H$427,7,FALSE)</f>
        <v>34</v>
      </c>
      <c r="J43" s="22">
        <f>IF(LEFT(H43,1)="M",VLOOKUP(I43,GradingM!$A$2:$C$106,2,FALSE),IF(LEFT(H43,1)="F",VLOOKUP(I43,GradingF!$A$2:$C$101,2,FALSE)," "))</f>
        <v>1</v>
      </c>
      <c r="K43" s="23">
        <f>IF(ISNUMBER(C43*J43),C43*J43," ")</f>
        <v>0.009641203703703704</v>
      </c>
    </row>
    <row r="44" spans="1:11" ht="12.75">
      <c r="A44" s="31">
        <v>37</v>
      </c>
      <c r="B44" s="21">
        <v>27</v>
      </c>
      <c r="C44" s="20">
        <v>0.009953703703703704</v>
      </c>
      <c r="D44" s="21" t="str">
        <f>VLOOKUP(B44,Entries!$A$2:$D$427,2,FALSE)</f>
        <v>Christian</v>
      </c>
      <c r="E44" s="21" t="str">
        <f>VLOOKUP(B44,Entries!$A$2:$D$427,3,FALSE)</f>
        <v>Mauz</v>
      </c>
      <c r="F44" s="19" t="str">
        <f>VLOOKUP(B44,Entries!$A$2:$H$427,4,FALSE)</f>
        <v>County</v>
      </c>
      <c r="G44" s="19" t="str">
        <f>VLOOKUP(B44,Entries!$A$2:$H$427,5,FALSE)</f>
        <v>Traffic &amp; Road Safety</v>
      </c>
      <c r="H44" s="19" t="str">
        <f>VLOOKUP(B44,Entries!$A$2:$H$427,6,FALSE)</f>
        <v>mv</v>
      </c>
      <c r="I44" s="19">
        <f>VLOOKUP(B44,Entries!$A$2:$H$427,7,FALSE)</f>
        <v>40</v>
      </c>
      <c r="J44" s="22">
        <f>IF(LEFT(H44,1)="M",VLOOKUP(I44,GradingM!$A$2:$C$106,2,FALSE),IF(LEFT(H44,1)="F",VLOOKUP(I44,GradingF!$A$2:$C$101,2,FALSE)," "))</f>
        <v>0.9691</v>
      </c>
      <c r="K44" s="23">
        <f>IF(ISNUMBER(C44*J44),C44*J44," ")</f>
        <v>0.009646134259259259</v>
      </c>
    </row>
    <row r="45" spans="1:11" ht="12.75">
      <c r="A45" s="31">
        <v>38</v>
      </c>
      <c r="B45" s="21">
        <v>146</v>
      </c>
      <c r="C45" s="20">
        <v>0.009675925925925926</v>
      </c>
      <c r="D45" s="21" t="str">
        <f>VLOOKUP(B45,Entries!$A$2:$D$427,2,FALSE)</f>
        <v>Jon </v>
      </c>
      <c r="E45" s="21" t="str">
        <f>VLOOKUP(B45,Entries!$A$2:$D$427,3,FALSE)</f>
        <v>Mason</v>
      </c>
      <c r="F45" s="19" t="str">
        <f>VLOOKUP(B45,Entries!$A$2:$H$427,4,FALSE)</f>
        <v>guest</v>
      </c>
      <c r="G45" s="19" t="str">
        <f>VLOOKUP(B45,Entries!$A$2:$H$427,5,FALSE)</f>
        <v>OUIT Services</v>
      </c>
      <c r="H45" s="19" t="str">
        <f>VLOOKUP(B45,Entries!$A$2:$H$427,6,FALSE)</f>
        <v>m</v>
      </c>
      <c r="I45" s="19">
        <f>VLOOKUP(B45,Entries!$A$2:$H$427,7,FALSE)</f>
        <v>35</v>
      </c>
      <c r="J45" s="22">
        <f>IF(LEFT(H45,1)="M",VLOOKUP(I45,GradingM!$A$2:$C$106,2,FALSE),IF(LEFT(H45,1)="F",VLOOKUP(I45,GradingF!$A$2:$C$101,2,FALSE)," "))</f>
        <v>1</v>
      </c>
      <c r="K45" s="23">
        <f>IF(ISNUMBER(C45*J45),C45*J45," ")</f>
        <v>0.009675925925925926</v>
      </c>
    </row>
    <row r="46" spans="1:11" ht="12.75">
      <c r="A46" s="31">
        <v>39</v>
      </c>
      <c r="B46" s="21">
        <v>115</v>
      </c>
      <c r="C46" s="20">
        <v>0.011574074074074075</v>
      </c>
      <c r="D46" s="21" t="str">
        <f>VLOOKUP(B46,Entries!$A$2:$D$427,2,FALSE)</f>
        <v>Mark</v>
      </c>
      <c r="E46" s="21" t="str">
        <f>VLOOKUP(B46,Entries!$A$2:$D$427,3,FALSE)</f>
        <v>Shepley</v>
      </c>
      <c r="F46" s="19" t="str">
        <f>VLOOKUP(B46,Entries!$A$2:$H$427,4,FALSE)</f>
        <v>County</v>
      </c>
      <c r="G46" s="19" t="str">
        <f>VLOOKUP(B46,Entries!$A$2:$H$427,5,FALSE)</f>
        <v>Running Fleet</v>
      </c>
      <c r="H46" s="19" t="str">
        <f>VLOOKUP(B46,Entries!$A$2:$H$427,6,FALSE)</f>
        <v>mv</v>
      </c>
      <c r="I46" s="19">
        <f>VLOOKUP(B46,Entries!$A$2:$H$427,7,FALSE)</f>
        <v>57</v>
      </c>
      <c r="J46" s="22">
        <f>IF(LEFT(H46,1)="M",VLOOKUP(I46,GradingM!$A$2:$C$106,2,FALSE),IF(LEFT(H46,1)="F",VLOOKUP(I46,GradingF!$A$2:$C$101,2,FALSE)," "))</f>
        <v>0.845</v>
      </c>
      <c r="K46" s="23">
        <f>IF(ISNUMBER(C46*J46),C46*J46," ")</f>
        <v>0.009780092592592594</v>
      </c>
    </row>
    <row r="47" spans="1:11" ht="12.75">
      <c r="A47" s="31">
        <v>40</v>
      </c>
      <c r="B47" s="21">
        <v>138</v>
      </c>
      <c r="C47" s="20">
        <v>0.01019675925925926</v>
      </c>
      <c r="D47" s="21" t="str">
        <f>VLOOKUP(B47,Entries!$A$2:$D$427,2,FALSE)</f>
        <v>Ben </v>
      </c>
      <c r="E47" s="21" t="str">
        <f>VLOOKUP(B47,Entries!$A$2:$D$427,3,FALSE)</f>
        <v>Bishop</v>
      </c>
      <c r="F47" s="19" t="str">
        <f>VLOOKUP(B47,Entries!$A$2:$H$427,4,FALSE)</f>
        <v>County</v>
      </c>
      <c r="G47" s="19" t="str">
        <f>VLOOKUP(B47,Entries!$A$2:$H$427,5,FALSE)</f>
        <v>Fire &amp; Rescue</v>
      </c>
      <c r="H47" s="19" t="str">
        <f>VLOOKUP(B47,Entries!$A$2:$H$427,6,FALSE)</f>
        <v>m</v>
      </c>
      <c r="I47" s="19">
        <f>VLOOKUP(B47,Entries!$A$2:$H$427,7,FALSE)</f>
        <v>41</v>
      </c>
      <c r="J47" s="22">
        <f>IF(LEFT(H47,1)="M",VLOOKUP(I47,GradingM!$A$2:$C$106,2,FALSE),IF(LEFT(H47,1)="F",VLOOKUP(I47,GradingF!$A$2:$C$101,2,FALSE)," "))</f>
        <v>0.9592</v>
      </c>
      <c r="K47" s="23">
        <f>IF(ISNUMBER(C47*J47),C47*J47," ")</f>
        <v>0.009780731481481482</v>
      </c>
    </row>
    <row r="48" spans="1:11" ht="12.75">
      <c r="A48" s="31">
        <v>41</v>
      </c>
      <c r="B48" s="21">
        <v>8</v>
      </c>
      <c r="C48" s="20">
        <v>0.01050925925925926</v>
      </c>
      <c r="D48" s="21" t="str">
        <f>VLOOKUP(B48,Entries!$A$2:$D$427,2,FALSE)</f>
        <v>Robert </v>
      </c>
      <c r="E48" s="21" t="str">
        <f>VLOOKUP(B48,Entries!$A$2:$D$427,3,FALSE)</f>
        <v>MacDougall</v>
      </c>
      <c r="F48" s="19" t="str">
        <f>VLOOKUP(B48,Entries!$A$2:$H$427,4,FALSE)</f>
        <v>County</v>
      </c>
      <c r="G48" s="19" t="str">
        <f>VLOOKUP(B48,Entries!$A$2:$H$427,5,FALSE)</f>
        <v>Fire Service</v>
      </c>
      <c r="H48" s="19" t="str">
        <f>VLOOKUP(B48,Entries!$A$2:$H$427,6,FALSE)</f>
        <v>mv</v>
      </c>
      <c r="I48" s="19">
        <f>VLOOKUP(B48,Entries!$A$2:$H$427,7,FALSE)</f>
        <v>45</v>
      </c>
      <c r="J48" s="22">
        <f>IF(LEFT(H48,1)="M",VLOOKUP(I48,GradingM!$A$2:$C$106,2,FALSE),IF(LEFT(H48,1)="F",VLOOKUP(I48,GradingF!$A$2:$C$101,2,FALSE)," "))</f>
        <v>0.9316</v>
      </c>
      <c r="K48" s="23">
        <f>IF(ISNUMBER(C48*J48),C48*J48," ")</f>
        <v>0.009790425925925926</v>
      </c>
    </row>
    <row r="49" spans="1:11" ht="12.75">
      <c r="A49" s="31">
        <v>42</v>
      </c>
      <c r="B49" s="21">
        <v>144</v>
      </c>
      <c r="C49" s="20">
        <v>0.011597222222222222</v>
      </c>
      <c r="D49" s="21" t="str">
        <f>VLOOKUP(B49,Entries!$A$2:$D$427,2,FALSE)</f>
        <v>Stewart</v>
      </c>
      <c r="E49" s="21" t="str">
        <f>VLOOKUP(B49,Entries!$A$2:$D$427,3,FALSE)</f>
        <v>Watson</v>
      </c>
      <c r="F49" s="19" t="str">
        <f>VLOOKUP(B49,Entries!$A$2:$H$427,4,FALSE)</f>
        <v>guest</v>
      </c>
      <c r="G49" s="19" t="str">
        <f>VLOOKUP(B49,Entries!$A$2:$H$427,5,FALSE)</f>
        <v>OUIT Services</v>
      </c>
      <c r="H49" s="19" t="str">
        <f>VLOOKUP(B49,Entries!$A$2:$H$427,6,FALSE)</f>
        <v>mv</v>
      </c>
      <c r="I49" s="19">
        <f>VLOOKUP(B49,Entries!$A$2:$H$427,7,FALSE)</f>
        <v>57</v>
      </c>
      <c r="J49" s="22">
        <f>IF(LEFT(H49,1)="M",VLOOKUP(I49,GradingM!$A$2:$C$106,2,FALSE),IF(LEFT(H49,1)="F",VLOOKUP(I49,GradingF!$A$2:$C$101,2,FALSE)," "))</f>
        <v>0.845</v>
      </c>
      <c r="K49" s="23">
        <f>IF(ISNUMBER(C49*J49),C49*J49," ")</f>
        <v>0.009799652777777777</v>
      </c>
    </row>
    <row r="50" spans="1:11" ht="12.75">
      <c r="A50" s="31">
        <v>43</v>
      </c>
      <c r="B50" s="21">
        <v>78</v>
      </c>
      <c r="C50" s="20">
        <v>0.013368055555555557</v>
      </c>
      <c r="D50" s="21" t="str">
        <f>VLOOKUP(B50,Entries!$A$2:$D$427,2,FALSE)</f>
        <v>Tim</v>
      </c>
      <c r="E50" s="21" t="str">
        <f>VLOOKUP(B50,Entries!$A$2:$D$427,3,FALSE)</f>
        <v>Shepherd</v>
      </c>
      <c r="F50" s="19" t="str">
        <f>VLOOKUP(B50,Entries!$A$2:$H$427,4,FALSE)</f>
        <v>guest</v>
      </c>
      <c r="G50" s="19" t="str">
        <f>VLOOKUP(B50,Entries!$A$2:$H$427,5,FALSE)</f>
        <v>-</v>
      </c>
      <c r="H50" s="19" t="str">
        <f>VLOOKUP(B50,Entries!$A$2:$H$427,6,FALSE)</f>
        <v>mv</v>
      </c>
      <c r="I50" s="19">
        <f>VLOOKUP(B50,Entries!$A$2:$H$427,7,FALSE)</f>
        <v>70</v>
      </c>
      <c r="J50" s="22">
        <f>IF(LEFT(H50,1)="M",VLOOKUP(I50,GradingM!$A$2:$C$106,2,FALSE),IF(LEFT(H50,1)="F",VLOOKUP(I50,GradingF!$A$2:$C$101,2,FALSE)," "))</f>
        <v>0.7415</v>
      </c>
      <c r="K50" s="23">
        <f>IF(ISNUMBER(C50*J50),C50*J50," ")</f>
        <v>0.009912413194444445</v>
      </c>
    </row>
    <row r="51" spans="1:11" ht="12.75">
      <c r="A51" s="31">
        <v>44</v>
      </c>
      <c r="B51" s="21">
        <v>66</v>
      </c>
      <c r="C51" s="20">
        <v>0.010243055555555556</v>
      </c>
      <c r="D51" s="21" t="str">
        <f>VLOOKUP(B51,Entries!$A$2:$D$427,2,FALSE)</f>
        <v>Andrew</v>
      </c>
      <c r="E51" s="21" t="str">
        <f>VLOOKUP(B51,Entries!$A$2:$D$427,3,FALSE)</f>
        <v>Sandland</v>
      </c>
      <c r="F51" s="19" t="str">
        <f>VLOOKUP(B51,Entries!$A$2:$H$427,4,FALSE)</f>
        <v>Guest</v>
      </c>
      <c r="G51" s="19" t="str">
        <f>VLOOKUP(B51,Entries!$A$2:$H$427,5,FALSE)</f>
        <v>Oxford University Press</v>
      </c>
      <c r="H51" s="19" t="str">
        <f>VLOOKUP(B51,Entries!$A$2:$H$427,6,FALSE)</f>
        <v>mv</v>
      </c>
      <c r="I51" s="19">
        <f>VLOOKUP(B51,Entries!$A$2:$H$427,7,FALSE)</f>
        <v>40</v>
      </c>
      <c r="J51" s="22">
        <f>IF(LEFT(H51,1)="M",VLOOKUP(I51,GradingM!$A$2:$C$106,2,FALSE),IF(LEFT(H51,1)="F",VLOOKUP(I51,GradingF!$A$2:$C$101,2,FALSE)," "))</f>
        <v>0.9691</v>
      </c>
      <c r="K51" s="23">
        <f>IF(ISNUMBER(C51*J51),C51*J51," ")</f>
        <v>0.009926545138888888</v>
      </c>
    </row>
    <row r="52" spans="1:11" ht="12.75">
      <c r="A52" s="31">
        <v>45</v>
      </c>
      <c r="B52" s="21">
        <v>70</v>
      </c>
      <c r="C52" s="20">
        <v>0.011006944444444444</v>
      </c>
      <c r="D52" s="21" t="str">
        <f>VLOOKUP(B52,Entries!$A$2:$D$427,2,FALSE)</f>
        <v>Emma</v>
      </c>
      <c r="E52" s="21" t="str">
        <f>VLOOKUP(B52,Entries!$A$2:$D$427,3,FALSE)</f>
        <v>Baxter</v>
      </c>
      <c r="F52" s="19" t="str">
        <f>VLOOKUP(B52,Entries!$A$2:$H$427,4,FALSE)</f>
        <v>Guest</v>
      </c>
      <c r="G52" s="19" t="str">
        <f>VLOOKUP(B52,Entries!$A$2:$H$427,5,FALSE)</f>
        <v>Oxford University Press</v>
      </c>
      <c r="H52" s="19" t="str">
        <f>VLOOKUP(B52,Entries!$A$2:$H$427,6,FALSE)</f>
        <v>fv</v>
      </c>
      <c r="I52" s="19">
        <f>VLOOKUP(B52,Entries!$A$2:$H$427,7,FALSE)</f>
        <v>46</v>
      </c>
      <c r="J52" s="22">
        <f>IF(LEFT(H52,1)="M",VLOOKUP(I52,GradingM!$A$2:$C$106,2,FALSE),IF(LEFT(H52,1)="F",VLOOKUP(I52,GradingF!$A$2:$C$101,2,FALSE)," "))</f>
        <v>0.9092</v>
      </c>
      <c r="K52" s="23">
        <f>IF(ISNUMBER(C52*J52),C52*J52," ")</f>
        <v>0.010007513888888889</v>
      </c>
    </row>
    <row r="53" spans="1:11" ht="12.75">
      <c r="A53" s="31">
        <v>46</v>
      </c>
      <c r="B53" s="21">
        <v>150</v>
      </c>
      <c r="C53" s="20">
        <v>0.010405092592592593</v>
      </c>
      <c r="D53" s="21" t="str">
        <f>VLOOKUP(B53,Entries!$A$2:$D$427,2,FALSE)</f>
        <v>Marcin</v>
      </c>
      <c r="E53" s="21" t="str">
        <f>VLOOKUP(B53,Entries!$A$2:$D$427,3,FALSE)</f>
        <v>Wierczorek</v>
      </c>
      <c r="F53" s="19" t="str">
        <f>VLOOKUP(B53,Entries!$A$2:$H$427,4,FALSE)</f>
        <v>guest</v>
      </c>
      <c r="G53" s="19" t="str">
        <f>VLOOKUP(B53,Entries!$A$2:$H$427,5,FALSE)</f>
        <v>OUIT Services</v>
      </c>
      <c r="H53" s="19" t="str">
        <f>VLOOKUP(B53,Entries!$A$2:$H$427,6,FALSE)</f>
        <v>mv</v>
      </c>
      <c r="I53" s="19">
        <f>VLOOKUP(B53,Entries!$A$2:$H$427,7,FALSE)</f>
        <v>40</v>
      </c>
      <c r="J53" s="22">
        <f>IF(LEFT(H53,1)="M",VLOOKUP(I53,GradingM!$A$2:$C$106,2,FALSE),IF(LEFT(H53,1)="F",VLOOKUP(I53,GradingF!$A$2:$C$101,2,FALSE)," "))</f>
        <v>0.9691</v>
      </c>
      <c r="K53" s="23">
        <f>IF(ISNUMBER(C53*J53),C53*J53," ")</f>
        <v>0.01008357523148148</v>
      </c>
    </row>
    <row r="54" spans="1:11" ht="12.75">
      <c r="A54" s="31">
        <v>47</v>
      </c>
      <c r="B54" s="21">
        <v>54</v>
      </c>
      <c r="C54" s="20">
        <v>0.01375</v>
      </c>
      <c r="D54" s="21" t="str">
        <f>VLOOKUP(B54,Entries!$A$2:$D$427,2,FALSE)</f>
        <v>Graham</v>
      </c>
      <c r="E54" s="21" t="str">
        <f>VLOOKUP(B54,Entries!$A$2:$D$427,3,FALSE)</f>
        <v>Norris</v>
      </c>
      <c r="F54" s="19" t="str">
        <f>VLOOKUP(B54,Entries!$A$2:$H$427,4,FALSE)</f>
        <v>guest</v>
      </c>
      <c r="G54" s="19" t="str">
        <f>VLOOKUP(B54,Entries!$A$2:$H$427,5,FALSE)</f>
        <v>Headington Roadrunners</v>
      </c>
      <c r="H54" s="19" t="str">
        <f>VLOOKUP(B54,Entries!$A$2:$H$427,6,FALSE)</f>
        <v>mv</v>
      </c>
      <c r="I54" s="19">
        <f>VLOOKUP(B54,Entries!$A$2:$H$427,7,FALSE)</f>
        <v>71</v>
      </c>
      <c r="J54" s="22">
        <f>IF(LEFT(H54,1)="M",VLOOKUP(I54,GradingM!$A$2:$C$106,2,FALSE),IF(LEFT(H54,1)="F",VLOOKUP(I54,GradingF!$A$2:$C$101,2,FALSE)," "))</f>
        <v>0.7335</v>
      </c>
      <c r="K54" s="23">
        <f>IF(ISNUMBER(C54*J54),C54*J54," ")</f>
        <v>0.010085625</v>
      </c>
    </row>
    <row r="55" spans="1:11" ht="12.75">
      <c r="A55" s="31">
        <v>48</v>
      </c>
      <c r="B55" s="21">
        <v>72</v>
      </c>
      <c r="C55" s="20">
        <v>0.010937500000000001</v>
      </c>
      <c r="D55" s="21" t="str">
        <f>VLOOKUP(B55,Entries!$A$2:$D$427,2,FALSE)</f>
        <v>Kersti</v>
      </c>
      <c r="E55" s="21" t="str">
        <f>VLOOKUP(B55,Entries!$A$2:$D$427,3,FALSE)</f>
        <v>Worsley</v>
      </c>
      <c r="F55" s="19" t="str">
        <f>VLOOKUP(B55,Entries!$A$2:$H$427,4,FALSE)</f>
        <v>Guest</v>
      </c>
      <c r="G55" s="19" t="str">
        <f>VLOOKUP(B55,Entries!$A$2:$H$427,5,FALSE)</f>
        <v>Oxford University Press</v>
      </c>
      <c r="H55" s="19" t="str">
        <f>VLOOKUP(B55,Entries!$A$2:$H$427,6,FALSE)</f>
        <v>fv</v>
      </c>
      <c r="I55" s="19">
        <f>VLOOKUP(B55,Entries!$A$2:$H$427,7,FALSE)</f>
        <v>44</v>
      </c>
      <c r="J55" s="22">
        <f>IF(LEFT(H55,1)="M",VLOOKUP(I55,GradingM!$A$2:$C$106,2,FALSE),IF(LEFT(H55,1)="F",VLOOKUP(I55,GradingF!$A$2:$C$101,2,FALSE)," "))</f>
        <v>0.9251</v>
      </c>
      <c r="K55" s="23">
        <f>IF(ISNUMBER(C55*J55),C55*J55," ")</f>
        <v>0.010118281250000001</v>
      </c>
    </row>
    <row r="56" spans="1:11" ht="12.75">
      <c r="A56" s="31">
        <v>49</v>
      </c>
      <c r="B56" s="21">
        <v>89</v>
      </c>
      <c r="C56" s="20">
        <v>0.012708333333333334</v>
      </c>
      <c r="D56" s="21" t="str">
        <f>VLOOKUP(B56,Entries!$A$2:$D$427,2,FALSE)</f>
        <v>David</v>
      </c>
      <c r="E56" s="21" t="str">
        <f>VLOOKUP(B56,Entries!$A$2:$D$427,3,FALSE)</f>
        <v>John</v>
      </c>
      <c r="F56" s="19" t="str">
        <f>VLOOKUP(B56,Entries!$A$2:$H$427,4,FALSE)</f>
        <v>City</v>
      </c>
      <c r="G56" s="19" t="str">
        <f>VLOOKUP(B56,Entries!$A$2:$H$427,5,FALSE)</f>
        <v>Environmental Health</v>
      </c>
      <c r="H56" s="19" t="str">
        <f>VLOOKUP(B56,Entries!$A$2:$H$427,6,FALSE)</f>
        <v>mv</v>
      </c>
      <c r="I56" s="19">
        <f>VLOOKUP(B56,Entries!$A$2:$H$427,7,FALSE)</f>
        <v>63</v>
      </c>
      <c r="J56" s="22">
        <f>IF(LEFT(H56,1)="M",VLOOKUP(I56,GradingM!$A$2:$C$106,2,FALSE),IF(LEFT(H56,1)="F",VLOOKUP(I56,GradingF!$A$2:$C$101,2,FALSE)," "))</f>
        <v>0.7982</v>
      </c>
      <c r="K56" s="23">
        <f>IF(ISNUMBER(C56*J56),C56*J56," ")</f>
        <v>0.010143791666666667</v>
      </c>
    </row>
    <row r="57" spans="1:11" ht="12.75">
      <c r="A57" s="31">
        <v>50</v>
      </c>
      <c r="B57" s="21">
        <v>151</v>
      </c>
      <c r="C57" s="20">
        <v>0.011041666666666667</v>
      </c>
      <c r="D57" s="21" t="str">
        <f>VLOOKUP(B57,Entries!$A$2:$D$427,2,FALSE)</f>
        <v>Fawei</v>
      </c>
      <c r="E57" s="21" t="str">
        <f>VLOOKUP(B57,Entries!$A$2:$D$427,3,FALSE)</f>
        <v>Geng</v>
      </c>
      <c r="F57" s="19" t="str">
        <f>VLOOKUP(B57,Entries!$A$2:$H$427,4,FALSE)</f>
        <v>guest</v>
      </c>
      <c r="G57" s="19" t="str">
        <f>VLOOKUP(B57,Entries!$A$2:$H$427,5,FALSE)</f>
        <v>OUIT Services</v>
      </c>
      <c r="H57" s="19" t="str">
        <f>VLOOKUP(B57,Entries!$A$2:$H$427,6,FALSE)</f>
        <v>mv</v>
      </c>
      <c r="I57" s="19">
        <f>VLOOKUP(B57,Entries!$A$2:$H$427,7,FALSE)</f>
        <v>46</v>
      </c>
      <c r="J57" s="22">
        <f>IF(LEFT(H57,1)="M",VLOOKUP(I57,GradingM!$A$2:$C$106,2,FALSE),IF(LEFT(H57,1)="F",VLOOKUP(I57,GradingF!$A$2:$C$101,2,FALSE)," "))</f>
        <v>0.9246</v>
      </c>
      <c r="K57" s="23">
        <f>IF(ISNUMBER(C57*J57),C57*J57," ")</f>
        <v>0.010209125</v>
      </c>
    </row>
    <row r="58" spans="1:11" ht="12.75">
      <c r="A58" s="31">
        <v>51</v>
      </c>
      <c r="B58" s="21">
        <v>154</v>
      </c>
      <c r="C58" s="20">
        <v>0.011064814814814814</v>
      </c>
      <c r="D58" s="21" t="str">
        <f>VLOOKUP(B58,Entries!$A$2:$D$427,2,FALSE)</f>
        <v>Phil</v>
      </c>
      <c r="E58" s="21" t="str">
        <f>VLOOKUP(B58,Entries!$A$2:$D$427,3,FALSE)</f>
        <v>Raven</v>
      </c>
      <c r="F58" s="19" t="str">
        <f>VLOOKUP(B58,Entries!$A$2:$H$427,4,FALSE)</f>
        <v>County</v>
      </c>
      <c r="G58" s="19" t="str">
        <f>VLOOKUP(B58,Entries!$A$2:$H$427,5,FALSE)</f>
        <v>Skanska</v>
      </c>
      <c r="H58" s="19" t="str">
        <f>VLOOKUP(B58,Entries!$A$2:$H$427,6,FALSE)</f>
        <v>mv</v>
      </c>
      <c r="I58" s="19">
        <f>VLOOKUP(B58,Entries!$A$2:$H$427,7,FALSE)</f>
        <v>46</v>
      </c>
      <c r="J58" s="22">
        <f>IF(LEFT(H58,1)="M",VLOOKUP(I58,GradingM!$A$2:$C$106,2,FALSE),IF(LEFT(H58,1)="F",VLOOKUP(I58,GradingF!$A$2:$C$101,2,FALSE)," "))</f>
        <v>0.9246</v>
      </c>
      <c r="K58" s="23">
        <f>IF(ISNUMBER(C58*J58),C58*J58," ")</f>
        <v>0.010230527777777776</v>
      </c>
    </row>
    <row r="59" spans="1:11" ht="12.75">
      <c r="A59" s="31">
        <v>52</v>
      </c>
      <c r="B59" s="21">
        <v>9</v>
      </c>
      <c r="C59" s="20">
        <v>0.013541666666666667</v>
      </c>
      <c r="D59" s="21" t="str">
        <f>VLOOKUP(B59,Entries!$A$2:$D$427,2,FALSE)</f>
        <v>Ged</v>
      </c>
      <c r="E59" s="21" t="str">
        <f>VLOOKUP(B59,Entries!$A$2:$D$427,3,FALSE)</f>
        <v>Taylor</v>
      </c>
      <c r="F59" s="19" t="str">
        <f>VLOOKUP(B59,Entries!$A$2:$H$427,4,FALSE)</f>
        <v>County</v>
      </c>
      <c r="G59" s="19" t="str">
        <f>VLOOKUP(B59,Entries!$A$2:$H$427,5,FALSE)</f>
        <v>Virtual School &amp; Joint Commissioning</v>
      </c>
      <c r="H59" s="19" t="str">
        <f>VLOOKUP(B59,Entries!$A$2:$H$427,6,FALSE)</f>
        <v>mv</v>
      </c>
      <c r="I59" s="19">
        <f>VLOOKUP(B59,Entries!$A$2:$H$427,7,FALSE)</f>
        <v>68</v>
      </c>
      <c r="J59" s="22">
        <f>IF(LEFT(H59,1)="M",VLOOKUP(I59,GradingM!$A$2:$C$106,2,FALSE),IF(LEFT(H59,1)="F",VLOOKUP(I59,GradingF!$A$2:$C$101,2,FALSE)," "))</f>
        <v>0.7575</v>
      </c>
      <c r="K59" s="23">
        <f>IF(ISNUMBER(C59*J59),C59*J59," ")</f>
        <v>0.0102578125</v>
      </c>
    </row>
    <row r="60" spans="1:11" ht="12.75">
      <c r="A60" s="31">
        <v>53</v>
      </c>
      <c r="B60" s="21">
        <v>121</v>
      </c>
      <c r="C60" s="20">
        <v>0.011539351851851851</v>
      </c>
      <c r="D60" s="21" t="str">
        <f>VLOOKUP(B60,Entries!$A$2:$D$427,2,FALSE)</f>
        <v>Paul </v>
      </c>
      <c r="E60" s="21" t="str">
        <f>VLOOKUP(B60,Entries!$A$2:$D$427,3,FALSE)</f>
        <v>Spencer</v>
      </c>
      <c r="F60" s="19" t="str">
        <f>VLOOKUP(B60,Entries!$A$2:$H$427,4,FALSE)</f>
        <v>City</v>
      </c>
      <c r="G60" s="19" t="str">
        <f>VLOOKUP(B60,Entries!$A$2:$H$427,5,FALSE)</f>
        <v>Environmental Sustainability</v>
      </c>
      <c r="H60" s="19" t="str">
        <f>VLOOKUP(B60,Entries!$A$2:$H$427,6,FALSE)</f>
        <v>mv</v>
      </c>
      <c r="I60" s="19">
        <f>VLOOKUP(B60,Entries!$A$2:$H$427,7,FALSE)</f>
        <v>51</v>
      </c>
      <c r="J60" s="22">
        <f>IF(LEFT(H60,1)="M",VLOOKUP(I60,GradingM!$A$2:$C$106,2,FALSE),IF(LEFT(H60,1)="F",VLOOKUP(I60,GradingF!$A$2:$C$101,2,FALSE)," "))</f>
        <v>0.8892</v>
      </c>
      <c r="K60" s="23">
        <f>IF(ISNUMBER(C60*J60),C60*J60," ")</f>
        <v>0.010260791666666666</v>
      </c>
    </row>
    <row r="61" spans="1:11" ht="12.75">
      <c r="A61" s="31">
        <v>54</v>
      </c>
      <c r="B61" s="21">
        <v>32</v>
      </c>
      <c r="C61" s="20">
        <v>0.011574074074074075</v>
      </c>
      <c r="D61" s="21" t="str">
        <f>VLOOKUP(B61,Entries!$A$2:$D$427,2,FALSE)</f>
        <v>Adam</v>
      </c>
      <c r="E61" s="21" t="str">
        <f>VLOOKUP(B61,Entries!$A$2:$D$427,3,FALSE)</f>
        <v>Marshall</v>
      </c>
      <c r="F61" s="19" t="str">
        <f>VLOOKUP(B61,Entries!$A$2:$H$427,4,FALSE)</f>
        <v>County</v>
      </c>
      <c r="G61" s="19" t="str">
        <f>VLOOKUP(B61,Entries!$A$2:$H$427,5,FALSE)</f>
        <v>Joint Commissioning</v>
      </c>
      <c r="H61" s="19" t="str">
        <f>VLOOKUP(B61,Entries!$A$2:$H$427,6,FALSE)</f>
        <v>mv</v>
      </c>
      <c r="I61" s="19">
        <f>VLOOKUP(B61,Entries!$A$2:$H$427,7,FALSE)</f>
        <v>51</v>
      </c>
      <c r="J61" s="22">
        <f>IF(LEFT(H61,1)="M",VLOOKUP(I61,GradingM!$A$2:$C$106,2,FALSE),IF(LEFT(H61,1)="F",VLOOKUP(I61,GradingF!$A$2:$C$101,2,FALSE)," "))</f>
        <v>0.8892</v>
      </c>
      <c r="K61" s="23">
        <f>IF(ISNUMBER(C61*J61),C61*J61," ")</f>
        <v>0.010291666666666668</v>
      </c>
    </row>
    <row r="62" spans="1:11" ht="12.75">
      <c r="A62" s="31">
        <v>55</v>
      </c>
      <c r="B62" s="21">
        <v>153</v>
      </c>
      <c r="C62" s="20">
        <v>0.01207175925925926</v>
      </c>
      <c r="D62" s="21" t="str">
        <f>VLOOKUP(B62,Entries!$A$2:$D$427,2,FALSE)</f>
        <v>Sam</v>
      </c>
      <c r="E62" s="21" t="str">
        <f>VLOOKUP(B62,Entries!$A$2:$D$427,3,FALSE)</f>
        <v>Egerton</v>
      </c>
      <c r="F62" s="19" t="str">
        <f>VLOOKUP(B62,Entries!$A$2:$H$427,4,FALSE)</f>
        <v>County</v>
      </c>
      <c r="G62" s="19" t="str">
        <f>VLOOKUP(B62,Entries!$A$2:$H$427,5,FALSE)</f>
        <v>County Library</v>
      </c>
      <c r="H62" s="19" t="str">
        <f>VLOOKUP(B62,Entries!$A$2:$H$427,6,FALSE)</f>
        <v>fv</v>
      </c>
      <c r="I62" s="19">
        <f>VLOOKUP(B62,Entries!$A$2:$H$427,7,FALSE)</f>
        <v>53</v>
      </c>
      <c r="J62" s="22">
        <f>IF(LEFT(H62,1)="M",VLOOKUP(I62,GradingM!$A$2:$C$106,2,FALSE),IF(LEFT(H62,1)="F",VLOOKUP(I62,GradingF!$A$2:$C$101,2,FALSE)," "))</f>
        <v>0.8526</v>
      </c>
      <c r="K62" s="23">
        <f>IF(ISNUMBER(C62*J62),C62*J62," ")</f>
        <v>0.010292381944444444</v>
      </c>
    </row>
    <row r="63" spans="1:11" ht="12.75">
      <c r="A63" s="31">
        <v>56</v>
      </c>
      <c r="B63" s="21">
        <v>124</v>
      </c>
      <c r="C63" s="20">
        <v>0.010335648148148148</v>
      </c>
      <c r="D63" s="21" t="str">
        <f>VLOOKUP(B63,Entries!$A$2:$D$427,2,FALSE)</f>
        <v>Phil </v>
      </c>
      <c r="E63" s="21" t="str">
        <f>VLOOKUP(B63,Entries!$A$2:$D$427,3,FALSE)</f>
        <v>Burroughs</v>
      </c>
      <c r="F63" s="19" t="str">
        <f>VLOOKUP(B63,Entries!$A$2:$H$427,4,FALSE)</f>
        <v>City</v>
      </c>
      <c r="G63" s="19" t="str">
        <f>VLOOKUP(B63,Entries!$A$2:$H$427,5,FALSE)</f>
        <v>Environmental Sustainability</v>
      </c>
      <c r="H63" s="19" t="str">
        <f>VLOOKUP(B63,Entries!$A$2:$H$427,6,FALSE)</f>
        <v>m</v>
      </c>
      <c r="I63" s="19">
        <f>VLOOKUP(B63,Entries!$A$2:$H$427,7,FALSE)</f>
        <v>31</v>
      </c>
      <c r="J63" s="22">
        <f>IF(LEFT(H63,1)="M",VLOOKUP(I63,GradingM!$A$2:$C$106,2,FALSE),IF(LEFT(H63,1)="F",VLOOKUP(I63,GradingF!$A$2:$C$101,2,FALSE)," "))</f>
        <v>1</v>
      </c>
      <c r="K63" s="23">
        <f>IF(ISNUMBER(C63*J63),C63*J63," ")</f>
        <v>0.010335648148148148</v>
      </c>
    </row>
    <row r="64" spans="1:11" ht="12.75">
      <c r="A64" s="31">
        <v>57</v>
      </c>
      <c r="B64" s="21">
        <v>134</v>
      </c>
      <c r="C64" s="20">
        <v>0.010393518518518519</v>
      </c>
      <c r="D64" s="21" t="str">
        <f>VLOOKUP(B64,Entries!$A$2:$D$427,2,FALSE)</f>
        <v>Carl</v>
      </c>
      <c r="E64" s="21" t="str">
        <f>VLOOKUP(B64,Entries!$A$2:$D$427,3,FALSE)</f>
        <v>Gregory</v>
      </c>
      <c r="F64" s="19" t="str">
        <f>VLOOKUP(B64,Entries!$A$2:$H$427,4,FALSE)</f>
        <v>County</v>
      </c>
      <c r="G64" s="19" t="str">
        <f>VLOOKUP(B64,Entries!$A$2:$H$427,5,FALSE)</f>
        <v>Santa's Assets</v>
      </c>
      <c r="H64" s="19" t="str">
        <f>VLOOKUP(B64,Entries!$A$2:$H$427,6,FALSE)</f>
        <v>m</v>
      </c>
      <c r="I64" s="19">
        <f>VLOOKUP(B64,Entries!$A$2:$H$427,7,FALSE)</f>
        <v>20</v>
      </c>
      <c r="J64" s="22">
        <f>IF(LEFT(H64,1)="M",VLOOKUP(I64,GradingM!$A$2:$C$106,2,FALSE),IF(LEFT(H64,1)="F",VLOOKUP(I64,GradingF!$A$2:$C$101,2,FALSE)," "))</f>
        <v>1</v>
      </c>
      <c r="K64" s="23">
        <f>IF(ISNUMBER(C64*J64),C64*J64," ")</f>
        <v>0.010393518518518519</v>
      </c>
    </row>
    <row r="65" spans="1:11" ht="12.75">
      <c r="A65" s="31">
        <v>58</v>
      </c>
      <c r="B65" s="21">
        <v>28</v>
      </c>
      <c r="C65" s="20">
        <v>0.01042824074074074</v>
      </c>
      <c r="D65" s="21" t="str">
        <f>VLOOKUP(B65,Entries!$A$2:$D$427,2,FALSE)</f>
        <v>Kim</v>
      </c>
      <c r="E65" s="21" t="str">
        <f>VLOOKUP(B65,Entries!$A$2:$D$427,3,FALSE)</f>
        <v>Sutherland</v>
      </c>
      <c r="F65" s="19" t="str">
        <f>VLOOKUP(B65,Entries!$A$2:$H$427,4,FALSE)</f>
        <v>County</v>
      </c>
      <c r="G65" s="19" t="str">
        <f>VLOOKUP(B65,Entries!$A$2:$H$427,5,FALSE)</f>
        <v>Cherwell &amp; West Locality Team</v>
      </c>
      <c r="H65" s="19" t="str">
        <f>VLOOKUP(B65,Entries!$A$2:$H$427,6,FALSE)</f>
        <v>f</v>
      </c>
      <c r="I65" s="19">
        <f>VLOOKUP(B65,Entries!$A$2:$H$427,7,FALSE)</f>
        <v>25</v>
      </c>
      <c r="J65" s="22">
        <f>IF(LEFT(H65,1)="M",VLOOKUP(I65,GradingM!$A$2:$C$106,2,FALSE),IF(LEFT(H65,1)="F",VLOOKUP(I65,GradingF!$A$2:$C$101,2,FALSE)," "))</f>
        <v>1</v>
      </c>
      <c r="K65" s="23">
        <f>IF(ISNUMBER(C65*J65),C65*J65," ")</f>
        <v>0.01042824074074074</v>
      </c>
    </row>
    <row r="66" spans="1:11" ht="12.75">
      <c r="A66" s="31">
        <v>59</v>
      </c>
      <c r="B66" s="21">
        <v>136</v>
      </c>
      <c r="C66" s="20">
        <v>0.01045138888888889</v>
      </c>
      <c r="D66" s="21" t="str">
        <f>VLOOKUP(B66,Entries!$A$2:$D$427,2,FALSE)</f>
        <v>Annabelle</v>
      </c>
      <c r="E66" s="21" t="str">
        <f>VLOOKUP(B66,Entries!$A$2:$D$427,3,FALSE)</f>
        <v>Davis</v>
      </c>
      <c r="F66" s="19" t="str">
        <f>VLOOKUP(B66,Entries!$A$2:$H$427,4,FALSE)</f>
        <v>County</v>
      </c>
      <c r="G66" s="19" t="str">
        <f>VLOOKUP(B66,Entries!$A$2:$H$427,5,FALSE)</f>
        <v>Commissioning, Business Planning &amp; Admin</v>
      </c>
      <c r="H66" s="19" t="str">
        <f>VLOOKUP(B66,Entries!$A$2:$H$427,6,FALSE)</f>
        <v>f</v>
      </c>
      <c r="I66" s="19">
        <f>VLOOKUP(B66,Entries!$A$2:$H$427,7,FALSE)</f>
        <v>29</v>
      </c>
      <c r="J66" s="22">
        <f>IF(LEFT(H66,1)="M",VLOOKUP(I66,GradingM!$A$2:$C$106,2,FALSE),IF(LEFT(H66,1)="F",VLOOKUP(I66,GradingF!$A$2:$C$101,2,FALSE)," "))</f>
        <v>1</v>
      </c>
      <c r="K66" s="23">
        <f>IF(ISNUMBER(C66*J66),C66*J66," ")</f>
        <v>0.01045138888888889</v>
      </c>
    </row>
    <row r="67" spans="1:11" ht="12.75">
      <c r="A67" s="31">
        <v>60</v>
      </c>
      <c r="B67" s="21">
        <v>160</v>
      </c>
      <c r="C67" s="20">
        <v>0.015347222222222222</v>
      </c>
      <c r="D67" s="21" t="str">
        <f>VLOOKUP(B67,Entries!$A$2:$D$427,2,FALSE)</f>
        <v>Dave</v>
      </c>
      <c r="E67" s="21" t="str">
        <f>VLOOKUP(B67,Entries!$A$2:$D$427,3,FALSE)</f>
        <v>Martin</v>
      </c>
      <c r="F67" s="19" t="str">
        <f>VLOOKUP(B67,Entries!$A$2:$H$427,4,FALSE)</f>
        <v>guest</v>
      </c>
      <c r="G67" s="19" t="str">
        <f>VLOOKUP(B67,Entries!$A$2:$H$427,5,FALSE)</f>
        <v>Rhondda AC</v>
      </c>
      <c r="H67" s="19" t="str">
        <f>VLOOKUP(B67,Entries!$A$2:$H$427,6,FALSE)</f>
        <v>mv</v>
      </c>
      <c r="I67" s="19">
        <f>VLOOKUP(B67,Entries!$A$2:$H$427,7,FALSE)</f>
        <v>77</v>
      </c>
      <c r="J67" s="22">
        <f>IF(LEFT(H67,1)="M",VLOOKUP(I67,GradingM!$A$2:$C$106,2,FALSE),IF(LEFT(H67,1)="F",VLOOKUP(I67,GradingF!$A$2:$C$101,2,FALSE)," "))</f>
        <v>0.6855</v>
      </c>
      <c r="K67" s="23">
        <f>IF(ISNUMBER(C67*J67),C67*J67," ")</f>
        <v>0.010520520833333333</v>
      </c>
    </row>
    <row r="68" spans="1:11" ht="12.75">
      <c r="A68" s="31">
        <v>61</v>
      </c>
      <c r="B68" s="21">
        <v>19</v>
      </c>
      <c r="C68" s="20">
        <v>0.011608796296296296</v>
      </c>
      <c r="D68" s="21" t="str">
        <f>VLOOKUP(B68,Entries!$A$2:$D$427,2,FALSE)</f>
        <v>Becks</v>
      </c>
      <c r="E68" s="21" t="str">
        <f>VLOOKUP(B68,Entries!$A$2:$D$427,3,FALSE)</f>
        <v>Compton</v>
      </c>
      <c r="F68" s="19" t="str">
        <f>VLOOKUP(B68,Entries!$A$2:$H$427,4,FALSE)</f>
        <v>County</v>
      </c>
      <c r="G68" s="19" t="str">
        <f>VLOOKUP(B68,Entries!$A$2:$H$427,5,FALSE)</f>
        <v>In it for the cake</v>
      </c>
      <c r="H68" s="19" t="str">
        <f>VLOOKUP(B68,Entries!$A$2:$H$427,6,FALSE)</f>
        <v>fv</v>
      </c>
      <c r="I68" s="19">
        <f>VLOOKUP(B68,Entries!$A$2:$H$427,7,FALSE)</f>
        <v>46</v>
      </c>
      <c r="J68" s="22">
        <f>IF(LEFT(H68,1)="M",VLOOKUP(I68,GradingM!$A$2:$C$106,2,FALSE),IF(LEFT(H68,1)="F",VLOOKUP(I68,GradingF!$A$2:$C$101,2,FALSE)," "))</f>
        <v>0.9092</v>
      </c>
      <c r="K68" s="23">
        <f>IF(ISNUMBER(C68*J68),C68*J68," ")</f>
        <v>0.010554717592592593</v>
      </c>
    </row>
    <row r="69" spans="1:11" ht="12.75">
      <c r="A69" s="31">
        <v>62</v>
      </c>
      <c r="B69" s="21">
        <v>73</v>
      </c>
      <c r="C69" s="20">
        <v>0.011261574074074071</v>
      </c>
      <c r="D69" s="21" t="str">
        <f>VLOOKUP(B69,Entries!$A$2:$D$427,2,FALSE)</f>
        <v>Stephanie</v>
      </c>
      <c r="E69" s="21" t="str">
        <f>VLOOKUP(B69,Entries!$A$2:$D$427,3,FALSE)</f>
        <v>Armstrong</v>
      </c>
      <c r="F69" s="19" t="str">
        <f>VLOOKUP(B69,Entries!$A$2:$H$427,4,FALSE)</f>
        <v>Guest</v>
      </c>
      <c r="G69" s="19" t="str">
        <f>VLOOKUP(B69,Entries!$A$2:$H$427,5,FALSE)</f>
        <v>Oxford University Press</v>
      </c>
      <c r="H69" s="19" t="str">
        <f>VLOOKUP(B69,Entries!$A$2:$H$427,6,FALSE)</f>
        <v>fv</v>
      </c>
      <c r="I69" s="19">
        <f>VLOOKUP(B69,Entries!$A$2:$H$427,7,FALSE)</f>
        <v>41</v>
      </c>
      <c r="J69" s="22">
        <f>IF(LEFT(H69,1)="M",VLOOKUP(I69,GradingM!$A$2:$C$106,2,FALSE),IF(LEFT(H69,1)="F",VLOOKUP(I69,GradingF!$A$2:$C$101,2,FALSE)," "))</f>
        <v>0.9454</v>
      </c>
      <c r="K69" s="23">
        <f>IF(ISNUMBER(C69*J69),C69*J69," ")</f>
        <v>0.010646692129629627</v>
      </c>
    </row>
    <row r="70" spans="1:11" ht="12.75">
      <c r="A70" s="31">
        <v>63</v>
      </c>
      <c r="B70" s="21">
        <v>166</v>
      </c>
      <c r="C70" s="20">
        <v>0.012870370370370372</v>
      </c>
      <c r="D70" s="21" t="str">
        <f>VLOOKUP(B70,Entries!$A$2:$D$427,2,FALSE)</f>
        <v>Mike </v>
      </c>
      <c r="E70" s="21" t="str">
        <f>VLOOKUP(B70,Entries!$A$2:$D$427,3,FALSE)</f>
        <v>Dodgson</v>
      </c>
      <c r="F70" s="19" t="str">
        <f>VLOOKUP(B70,Entries!$A$2:$H$427,4,FALSE)</f>
        <v>Guest</v>
      </c>
      <c r="G70" s="19" t="str">
        <f>VLOOKUP(B70,Entries!$A$2:$H$427,5,FALSE)</f>
        <v>Oxford Mail</v>
      </c>
      <c r="H70" s="19" t="str">
        <f>VLOOKUP(B70,Entries!$A$2:$H$427,6,FALSE)</f>
        <v>m</v>
      </c>
      <c r="I70" s="19">
        <f>VLOOKUP(B70,Entries!$A$2:$H$427,7,FALSE)</f>
        <v>59</v>
      </c>
      <c r="J70" s="22">
        <f>IF(LEFT(H70,1)="M",VLOOKUP(I70,GradingM!$A$2:$C$106,2,FALSE),IF(LEFT(H70,1)="F",VLOOKUP(I70,GradingF!$A$2:$C$101,2,FALSE)," "))</f>
        <v>0.8298</v>
      </c>
      <c r="K70" s="23">
        <f>IF(ISNUMBER(C70*J70),C70*J70," ")</f>
        <v>0.010679833333333335</v>
      </c>
    </row>
    <row r="71" spans="1:11" ht="12.75">
      <c r="A71" s="31">
        <v>64</v>
      </c>
      <c r="B71" s="21">
        <v>15</v>
      </c>
      <c r="C71" s="20">
        <v>0.014421296296296295</v>
      </c>
      <c r="D71" s="21" t="str">
        <f>VLOOKUP(B71,Entries!$A$2:$D$427,2,FALSE)</f>
        <v>Martin </v>
      </c>
      <c r="E71" s="21" t="str">
        <f>VLOOKUP(B71,Entries!$A$2:$D$427,3,FALSE)</f>
        <v>Reynolds</v>
      </c>
      <c r="F71" s="19" t="str">
        <f>VLOOKUP(B71,Entries!$A$2:$H$427,4,FALSE)</f>
        <v>guest</v>
      </c>
      <c r="G71" s="19" t="str">
        <f>VLOOKUP(B71,Entries!$A$2:$H$427,5,FALSE)</f>
        <v>Oxford City AC</v>
      </c>
      <c r="H71" s="19" t="str">
        <f>VLOOKUP(B71,Entries!$A$2:$H$427,6,FALSE)</f>
        <v>mv</v>
      </c>
      <c r="I71" s="19">
        <f>VLOOKUP(B71,Entries!$A$2:$H$427,7,FALSE)</f>
        <v>70</v>
      </c>
      <c r="J71" s="22">
        <f>IF(LEFT(H71,1)="M",VLOOKUP(I71,GradingM!$A$2:$C$106,2,FALSE),IF(LEFT(H71,1)="F",VLOOKUP(I71,GradingF!$A$2:$C$101,2,FALSE)," "))</f>
        <v>0.7415</v>
      </c>
      <c r="K71" s="23">
        <f>IF(ISNUMBER(C71*J71),C71*J71," ")</f>
        <v>0.010693391203703703</v>
      </c>
    </row>
    <row r="72" spans="1:11" ht="12.75">
      <c r="A72" s="31">
        <v>65</v>
      </c>
      <c r="B72" s="21">
        <v>163</v>
      </c>
      <c r="C72" s="20">
        <v>0.010949074074074075</v>
      </c>
      <c r="D72" s="21" t="str">
        <f>VLOOKUP(B72,Entries!$A$2:$D$427,2,FALSE)</f>
        <v>Mark</v>
      </c>
      <c r="E72" s="21" t="str">
        <f>VLOOKUP(B72,Entries!$A$2:$D$427,3,FALSE)</f>
        <v>Patton</v>
      </c>
      <c r="F72" s="19" t="str">
        <f>VLOOKUP(B72,Entries!$A$2:$H$427,4,FALSE)</f>
        <v>County</v>
      </c>
      <c r="G72" s="19" t="str">
        <f>VLOOKUP(B72,Entries!$A$2:$H$427,5,FALSE)</f>
        <v>Resources</v>
      </c>
      <c r="H72" s="19" t="str">
        <f>VLOOKUP(B72,Entries!$A$2:$H$427,6,FALSE)</f>
        <v>m</v>
      </c>
      <c r="I72" s="19">
        <f>VLOOKUP(B72,Entries!$A$2:$H$427,7,FALSE)</f>
        <v>38</v>
      </c>
      <c r="J72" s="22">
        <f>IF(LEFT(H72,1)="M",VLOOKUP(I72,GradingM!$A$2:$C$106,2,FALSE),IF(LEFT(H72,1)="F",VLOOKUP(I72,GradingF!$A$2:$C$101,2,FALSE)," "))</f>
        <v>0.9797</v>
      </c>
      <c r="K72" s="23">
        <f>IF(ISNUMBER(C72*J72),C72*J72," ")</f>
        <v>0.010726807870370371</v>
      </c>
    </row>
    <row r="73" spans="1:11" ht="12.75">
      <c r="A73" s="31">
        <v>66</v>
      </c>
      <c r="B73" s="21">
        <v>148</v>
      </c>
      <c r="C73" s="20">
        <v>0.013113425925925926</v>
      </c>
      <c r="D73" s="21" t="str">
        <f>VLOOKUP(B73,Entries!$A$2:$D$427,2,FALSE)</f>
        <v>Rachel </v>
      </c>
      <c r="E73" s="21" t="str">
        <f>VLOOKUP(B73,Entries!$A$2:$D$427,3,FALSE)</f>
        <v>Slade</v>
      </c>
      <c r="F73" s="19" t="str">
        <f>VLOOKUP(B73,Entries!$A$2:$H$427,4,FALSE)</f>
        <v>guest</v>
      </c>
      <c r="G73" s="19" t="str">
        <f>VLOOKUP(B73,Entries!$A$2:$H$427,5,FALSE)</f>
        <v>OUIT Services</v>
      </c>
      <c r="H73" s="19" t="str">
        <f>VLOOKUP(B73,Entries!$A$2:$H$427,6,FALSE)</f>
        <v>fv</v>
      </c>
      <c r="I73" s="19">
        <f>VLOOKUP(B73,Entries!$A$2:$H$427,7,FALSE)</f>
        <v>57</v>
      </c>
      <c r="J73" s="22">
        <f>IF(LEFT(H73,1)="M",VLOOKUP(I73,GradingM!$A$2:$C$106,2,FALSE),IF(LEFT(H73,1)="F",VLOOKUP(I73,GradingF!$A$2:$C$101,2,FALSE)," "))</f>
        <v>0.8186</v>
      </c>
      <c r="K73" s="23">
        <f>IF(ISNUMBER(C73*J73),C73*J73," ")</f>
        <v>0.010734650462962963</v>
      </c>
    </row>
    <row r="74" spans="1:11" ht="12.75">
      <c r="A74" s="31">
        <v>67</v>
      </c>
      <c r="B74" s="21">
        <v>137</v>
      </c>
      <c r="C74" s="20">
        <v>0.012719907407407407</v>
      </c>
      <c r="D74" s="21" t="str">
        <f>VLOOKUP(B74,Entries!$A$2:$D$427,2,FALSE)</f>
        <v>Richard</v>
      </c>
      <c r="E74" s="21" t="str">
        <f>VLOOKUP(B74,Entries!$A$2:$D$427,3,FALSE)</f>
        <v>Bowley</v>
      </c>
      <c r="F74" s="19" t="str">
        <f>VLOOKUP(B74,Entries!$A$2:$H$427,4,FALSE)</f>
        <v>County</v>
      </c>
      <c r="G74" s="19" t="str">
        <f>VLOOKUP(B74,Entries!$A$2:$H$427,5,FALSE)</f>
        <v>Fire &amp; Rescue</v>
      </c>
      <c r="H74" s="19" t="str">
        <f>VLOOKUP(B74,Entries!$A$2:$H$427,6,FALSE)</f>
        <v>mv</v>
      </c>
      <c r="I74" s="19">
        <f>VLOOKUP(B74,Entries!$A$2:$H$427,7,FALSE)</f>
        <v>57</v>
      </c>
      <c r="J74" s="22">
        <f>IF(LEFT(H74,1)="M",VLOOKUP(I74,GradingM!$A$2:$C$106,2,FALSE),IF(LEFT(H74,1)="F",VLOOKUP(I74,GradingF!$A$2:$C$101,2,FALSE)," "))</f>
        <v>0.845</v>
      </c>
      <c r="K74" s="23">
        <f>IF(ISNUMBER(C74*J74),C74*J74," ")</f>
        <v>0.01074832175925926</v>
      </c>
    </row>
    <row r="75" spans="1:11" ht="12.75">
      <c r="A75" s="31">
        <v>68</v>
      </c>
      <c r="B75" s="21">
        <v>152</v>
      </c>
      <c r="C75" s="44">
        <v>0.011840277777777778</v>
      </c>
      <c r="D75" s="21" t="str">
        <f>VLOOKUP(B75,Entries!$A$2:$D$427,2,FALSE)</f>
        <v>Liz </v>
      </c>
      <c r="E75" s="21" t="str">
        <f>VLOOKUP(B75,Entries!$A$2:$D$427,3,FALSE)</f>
        <v>O'Farrell</v>
      </c>
      <c r="F75" s="19" t="str">
        <f>VLOOKUP(B75,Entries!$A$2:$H$427,4,FALSE)</f>
        <v>guest</v>
      </c>
      <c r="G75" s="19" t="str">
        <f>VLOOKUP(B75,Entries!$A$2:$H$427,5,FALSE)</f>
        <v>OUIT Services</v>
      </c>
      <c r="H75" s="19" t="str">
        <f>VLOOKUP(B75,Entries!$A$2:$H$427,6,FALSE)</f>
        <v>fv</v>
      </c>
      <c r="I75" s="19">
        <f>VLOOKUP(B75,Entries!$A$2:$H$427,7,FALSE)</f>
        <v>44</v>
      </c>
      <c r="J75" s="22">
        <f>IF(LEFT(H75,1)="M",VLOOKUP(I75,GradingM!$A$2:$C$106,2,FALSE),IF(LEFT(H75,1)="F",VLOOKUP(I75,GradingF!$A$2:$C$101,2,FALSE)," "))</f>
        <v>0.9251</v>
      </c>
      <c r="K75" s="23">
        <f>IF(ISNUMBER(C75*J75),C75*J75," ")</f>
        <v>0.010953440972222223</v>
      </c>
    </row>
    <row r="76" spans="1:11" ht="12.75">
      <c r="A76" s="31">
        <v>69</v>
      </c>
      <c r="B76" s="21">
        <v>35</v>
      </c>
      <c r="C76" s="20">
        <v>0.01355324074074074</v>
      </c>
      <c r="D76" s="21" t="str">
        <f>VLOOKUP(B76,Entries!$A$2:$D$427,2,FALSE)</f>
        <v>Fiona</v>
      </c>
      <c r="E76" s="21" t="str">
        <f>VLOOKUP(B76,Entries!$A$2:$D$427,3,FALSE)</f>
        <v>van Galen</v>
      </c>
      <c r="F76" s="19" t="str">
        <f>VLOOKUP(B76,Entries!$A$2:$H$427,4,FALSE)</f>
        <v>County</v>
      </c>
      <c r="G76" s="19" t="str">
        <f>VLOOKUP(B76,Entries!$A$2:$H$427,5,FALSE)</f>
        <v>Joint Commissioning</v>
      </c>
      <c r="H76" s="19" t="str">
        <f>VLOOKUP(B76,Entries!$A$2:$H$427,6,FALSE)</f>
        <v>FV</v>
      </c>
      <c r="I76" s="19">
        <f>VLOOKUP(B76,Entries!$A$2:$H$427,7,FALSE)</f>
        <v>58</v>
      </c>
      <c r="J76" s="22">
        <f>IF(LEFT(H76,1)="M",VLOOKUP(I76,GradingM!$A$2:$C$106,2,FALSE),IF(LEFT(H76,1)="F",VLOOKUP(I76,GradingF!$A$2:$C$101,2,FALSE)," "))</f>
        <v>0.8106</v>
      </c>
      <c r="K76" s="23">
        <f>IF(ISNUMBER(C76*J76),C76*J76," ")</f>
        <v>0.010986256944444444</v>
      </c>
    </row>
    <row r="77" spans="1:11" ht="12.75">
      <c r="A77" s="31">
        <v>70</v>
      </c>
      <c r="B77" s="21">
        <v>53</v>
      </c>
      <c r="C77" s="20">
        <v>0.011157407407407408</v>
      </c>
      <c r="D77" s="21" t="str">
        <f>VLOOKUP(B77,Entries!$A$2:$D$427,2,FALSE)</f>
        <v>Vladimir</v>
      </c>
      <c r="E77" s="21" t="str">
        <f>VLOOKUP(B77,Entries!$A$2:$D$427,3,FALSE)</f>
        <v>Kralik</v>
      </c>
      <c r="F77" s="19" t="str">
        <f>VLOOKUP(B77,Entries!$A$2:$H$427,4,FALSE)</f>
        <v>guest</v>
      </c>
      <c r="G77" s="19" t="str">
        <f>VLOOKUP(B77,Entries!$A$2:$H$427,5,FALSE)</f>
        <v>Oxford City AC</v>
      </c>
      <c r="H77" s="19" t="str">
        <f>VLOOKUP(B77,Entries!$A$2:$H$427,6,FALSE)</f>
        <v>mv</v>
      </c>
      <c r="I77" s="19">
        <f>VLOOKUP(B77,Entries!$A$2:$H$427,7,FALSE)</f>
        <v>37</v>
      </c>
      <c r="J77" s="22">
        <f>IF(LEFT(H77,1)="M",VLOOKUP(I77,GradingM!$A$2:$C$106,2,FALSE),IF(LEFT(H77,1)="F",VLOOKUP(I77,GradingF!$A$2:$C$101,2,FALSE)," "))</f>
        <v>0.9866</v>
      </c>
      <c r="K77" s="23">
        <f>IF(ISNUMBER(C77*J77),C77*J77," ")</f>
        <v>0.011007898148148149</v>
      </c>
    </row>
    <row r="78" spans="1:11" ht="12.75">
      <c r="A78" s="31">
        <v>71</v>
      </c>
      <c r="B78" s="21">
        <v>158</v>
      </c>
      <c r="C78" s="20">
        <v>0.012569444444444446</v>
      </c>
      <c r="D78" s="21" t="str">
        <f>VLOOKUP(B78,Entries!$A$2:$D$427,2,FALSE)</f>
        <v>Clare</v>
      </c>
      <c r="E78" s="21" t="str">
        <f>VLOOKUP(B78,Entries!$A$2:$D$427,3,FALSE)</f>
        <v>Hayns</v>
      </c>
      <c r="F78" s="19" t="str">
        <f>VLOOKUP(B78,Entries!$A$2:$H$427,4,FALSE)</f>
        <v>guest</v>
      </c>
      <c r="G78" s="19" t="str">
        <f>VLOOKUP(B78,Entries!$A$2:$H$427,5,FALSE)</f>
        <v>Christ Church</v>
      </c>
      <c r="H78" s="19" t="str">
        <f>VLOOKUP(B78,Entries!$A$2:$H$427,6,FALSE)</f>
        <v>fv</v>
      </c>
      <c r="I78" s="19">
        <f>VLOOKUP(B78,Entries!$A$2:$H$427,7,FALSE)</f>
        <v>50</v>
      </c>
      <c r="J78" s="22">
        <f>IF(LEFT(H78,1)="M",VLOOKUP(I78,GradingM!$A$2:$C$106,2,FALSE),IF(LEFT(H78,1)="F",VLOOKUP(I78,GradingF!$A$2:$C$101,2,FALSE)," "))</f>
        <v>0.8772</v>
      </c>
      <c r="K78" s="23">
        <f>IF(ISNUMBER(C78*J78),C78*J78," ")</f>
        <v>0.011025916666666668</v>
      </c>
    </row>
    <row r="79" spans="1:11" ht="12.75">
      <c r="A79" s="31">
        <v>72</v>
      </c>
      <c r="B79" s="21">
        <v>140</v>
      </c>
      <c r="C79" s="20">
        <v>0.011041666666666667</v>
      </c>
      <c r="D79" s="21" t="str">
        <f>VLOOKUP(B79,Entries!$A$2:$D$427,2,FALSE)</f>
        <v>Matt</v>
      </c>
      <c r="E79" s="21" t="str">
        <f>VLOOKUP(B79,Entries!$A$2:$D$427,3,FALSE)</f>
        <v>Dewsbury</v>
      </c>
      <c r="F79" s="19" t="str">
        <f>VLOOKUP(B79,Entries!$A$2:$H$427,4,FALSE)</f>
        <v>County</v>
      </c>
      <c r="G79" s="19" t="str">
        <f>VLOOKUP(B79,Entries!$A$2:$H$427,5,FALSE)</f>
        <v>Skanska </v>
      </c>
      <c r="H79" s="19" t="str">
        <f>VLOOKUP(B79,Entries!$A$2:$H$427,6,FALSE)</f>
        <v>m</v>
      </c>
      <c r="I79" s="19">
        <f>VLOOKUP(B79,Entries!$A$2:$H$427,7,FALSE)</f>
        <v>25</v>
      </c>
      <c r="J79" s="22">
        <f>IF(LEFT(H79,1)="M",VLOOKUP(I79,GradingM!$A$2:$C$106,2,FALSE),IF(LEFT(H79,1)="F",VLOOKUP(I79,GradingF!$A$2:$C$101,2,FALSE)," "))</f>
        <v>1</v>
      </c>
      <c r="K79" s="23">
        <f>IF(ISNUMBER(C79*J79),C79*J79," ")</f>
        <v>0.011041666666666667</v>
      </c>
    </row>
    <row r="80" spans="1:11" ht="12.75">
      <c r="A80" s="31">
        <v>73</v>
      </c>
      <c r="B80" s="21">
        <v>30</v>
      </c>
      <c r="C80" s="20">
        <v>0.012291666666666666</v>
      </c>
      <c r="D80" s="21" t="str">
        <f>VLOOKUP(B80,Entries!$A$2:$D$427,2,FALSE)</f>
        <v>Kate </v>
      </c>
      <c r="E80" s="21" t="str">
        <f>VLOOKUP(B80,Entries!$A$2:$D$427,3,FALSE)</f>
        <v>Holburn</v>
      </c>
      <c r="F80" s="19" t="str">
        <f>VLOOKUP(B80,Entries!$A$2:$H$427,4,FALSE)</f>
        <v>County</v>
      </c>
      <c r="G80" s="19" t="str">
        <f>VLOOKUP(B80,Entries!$A$2:$H$427,5,FALSE)</f>
        <v>Public Health</v>
      </c>
      <c r="H80" s="19" t="str">
        <f>VLOOKUP(B80,Entries!$A$2:$H$427,6,FALSE)</f>
        <v>fv</v>
      </c>
      <c r="I80" s="19">
        <f>VLOOKUP(B80,Entries!$A$2:$H$427,7,FALSE)</f>
        <v>47</v>
      </c>
      <c r="J80" s="22">
        <f>IF(LEFT(H80,1)="M",VLOOKUP(I80,GradingM!$A$2:$C$106,2,FALSE),IF(LEFT(H80,1)="F",VLOOKUP(I80,GradingF!$A$2:$C$101,2,FALSE)," "))</f>
        <v>0.9012</v>
      </c>
      <c r="K80" s="23">
        <f>IF(ISNUMBER(C80*J80),C80*J80," ")</f>
        <v>0.01107725</v>
      </c>
    </row>
    <row r="81" spans="1:11" ht="12.75">
      <c r="A81" s="31">
        <v>74</v>
      </c>
      <c r="B81" s="21">
        <v>169</v>
      </c>
      <c r="C81" s="20">
        <v>0.011168981481481481</v>
      </c>
      <c r="D81" s="21" t="str">
        <f>VLOOKUP(B81,Entries!$A$2:$D$427,2,FALSE)</f>
        <v>Daniel</v>
      </c>
      <c r="E81" s="21" t="str">
        <f>VLOOKUP(B81,Entries!$A$2:$D$427,3,FALSE)</f>
        <v>Cookman</v>
      </c>
      <c r="F81" s="19" t="str">
        <f>VLOOKUP(B81,Entries!$A$2:$H$427,4,FALSE)</f>
        <v>Guest</v>
      </c>
      <c r="G81" s="19" t="str">
        <f>VLOOKUP(B81,Entries!$A$2:$H$427,5,FALSE)</f>
        <v>Christ Church</v>
      </c>
      <c r="H81" s="19" t="str">
        <f>VLOOKUP(B81,Entries!$A$2:$H$427,6,FALSE)</f>
        <v>m</v>
      </c>
      <c r="I81" s="19">
        <f>VLOOKUP(B81,Entries!$A$2:$H$427,7,FALSE)</f>
        <v>22</v>
      </c>
      <c r="J81" s="22">
        <f>IF(LEFT(H81,1)="M",VLOOKUP(I81,GradingM!$A$2:$C$106,2,FALSE),IF(LEFT(H81,1)="F",VLOOKUP(I81,GradingF!$A$2:$C$101,2,FALSE)," "))</f>
        <v>1</v>
      </c>
      <c r="K81" s="23">
        <f>IF(ISNUMBER(C81*J81),C81*J81," ")</f>
        <v>0.011168981481481481</v>
      </c>
    </row>
    <row r="82" spans="1:11" ht="12.75">
      <c r="A82" s="31">
        <v>75</v>
      </c>
      <c r="B82" s="21">
        <v>99</v>
      </c>
      <c r="C82" s="20">
        <v>0.011238425925925928</v>
      </c>
      <c r="D82" s="21" t="str">
        <f>VLOOKUP(B82,Entries!$A$2:$D$427,2,FALSE)</f>
        <v>Michelle</v>
      </c>
      <c r="E82" s="21" t="str">
        <f>VLOOKUP(B82,Entries!$A$2:$D$427,3,FALSE)</f>
        <v>Campbell</v>
      </c>
      <c r="F82" s="19" t="str">
        <f>VLOOKUP(B82,Entries!$A$2:$H$427,4,FALSE)</f>
        <v>Guest</v>
      </c>
      <c r="G82" s="19" t="str">
        <f>VLOOKUP(B82,Entries!$A$2:$H$427,5,FALSE)</f>
        <v>Oxford University Press</v>
      </c>
      <c r="H82" s="19" t="str">
        <f>VLOOKUP(B82,Entries!$A$2:$H$427,6,FALSE)</f>
        <v>f</v>
      </c>
      <c r="I82" s="19">
        <f>VLOOKUP(B82,Entries!$A$2:$H$427,7,FALSE)</f>
        <v>25</v>
      </c>
      <c r="J82" s="22">
        <f>IF(LEFT(H82,1)="M",VLOOKUP(I82,GradingM!$A$2:$C$106,2,FALSE),IF(LEFT(H82,1)="F",VLOOKUP(I82,GradingF!$A$2:$C$101,2,FALSE)," "))</f>
        <v>1</v>
      </c>
      <c r="K82" s="23">
        <f>IF(ISNUMBER(C82*J82),C82*J82," ")</f>
        <v>0.011238425925925928</v>
      </c>
    </row>
    <row r="83" spans="1:11" ht="12.75">
      <c r="A83" s="31">
        <v>76</v>
      </c>
      <c r="B83" s="21">
        <v>33</v>
      </c>
      <c r="C83" s="20">
        <v>0.013958333333333335</v>
      </c>
      <c r="D83" s="21" t="str">
        <f>VLOOKUP(B83,Entries!$A$2:$D$427,2,FALSE)</f>
        <v>Val</v>
      </c>
      <c r="E83" s="21" t="str">
        <f>VLOOKUP(B83,Entries!$A$2:$D$427,3,FALSE)</f>
        <v>Messenger</v>
      </c>
      <c r="F83" s="19" t="str">
        <f>VLOOKUP(B83,Entries!$A$2:$H$427,4,FALSE)</f>
        <v>County</v>
      </c>
      <c r="G83" s="19" t="str">
        <f>VLOOKUP(B83,Entries!$A$2:$H$427,5,FALSE)</f>
        <v>Public Health</v>
      </c>
      <c r="H83" s="19" t="str">
        <f>VLOOKUP(B83,Entries!$A$2:$H$427,6,FALSE)</f>
        <v>fv</v>
      </c>
      <c r="I83" s="19">
        <f>VLOOKUP(B83,Entries!$A$2:$H$427,7,FALSE)</f>
        <v>58</v>
      </c>
      <c r="J83" s="22">
        <f>IF(LEFT(H83,1)="M",VLOOKUP(I83,GradingM!$A$2:$C$106,2,FALSE),IF(LEFT(H83,1)="F",VLOOKUP(I83,GradingF!$A$2:$C$101,2,FALSE)," "))</f>
        <v>0.8106</v>
      </c>
      <c r="K83" s="23">
        <f>IF(ISNUMBER(C83*J83),C83*J83," ")</f>
        <v>0.011314625000000002</v>
      </c>
    </row>
    <row r="84" spans="1:11" ht="12.75">
      <c r="A84" s="31">
        <v>77</v>
      </c>
      <c r="B84" s="21">
        <v>21</v>
      </c>
      <c r="C84" s="44">
        <v>0.011689814814814814</v>
      </c>
      <c r="D84" s="21" t="str">
        <f>VLOOKUP(B84,Entries!$A$2:$D$427,2,FALSE)</f>
        <v>John</v>
      </c>
      <c r="E84" s="21" t="str">
        <f>VLOOKUP(B84,Entries!$A$2:$D$427,3,FALSE)</f>
        <v>Tarling</v>
      </c>
      <c r="F84" s="19" t="str">
        <f>VLOOKUP(B84,Entries!$A$2:$H$427,4,FALSE)</f>
        <v>guest</v>
      </c>
      <c r="G84" s="19" t="str">
        <f>VLOOKUP(B84,Entries!$A$2:$H$427,5,FALSE)</f>
        <v>In it for the cake</v>
      </c>
      <c r="H84" s="19" t="str">
        <f>VLOOKUP(B84,Entries!$A$2:$H$427,6,FALSE)</f>
        <v>m</v>
      </c>
      <c r="I84" s="19">
        <f>VLOOKUP(B84,Entries!$A$2:$H$427,7,FALSE)</f>
        <v>39</v>
      </c>
      <c r="J84" s="22">
        <f>IF(LEFT(H84,1)="M",VLOOKUP(I84,GradingM!$A$2:$C$106,2,FALSE),IF(LEFT(H84,1)="F",VLOOKUP(I84,GradingF!$A$2:$C$101,2,FALSE)," "))</f>
        <v>0.9729</v>
      </c>
      <c r="K84" s="23">
        <f>IF(ISNUMBER(C84*J84),C84*J84," ")</f>
        <v>0.011373020833333332</v>
      </c>
    </row>
    <row r="85" spans="1:11" ht="12.75">
      <c r="A85" s="31">
        <v>78</v>
      </c>
      <c r="B85" s="21">
        <v>91</v>
      </c>
      <c r="C85" s="20">
        <v>0.011400462962962965</v>
      </c>
      <c r="D85" s="21" t="str">
        <f>VLOOKUP(B85,Entries!$A$2:$D$427,2,FALSE)</f>
        <v>Matt</v>
      </c>
      <c r="E85" s="21" t="str">
        <f>VLOOKUP(B85,Entries!$A$2:$D$427,3,FALSE)</f>
        <v>Kidger</v>
      </c>
      <c r="F85" s="19" t="str">
        <f>VLOOKUP(B85,Entries!$A$2:$H$427,4,FALSE)</f>
        <v>City</v>
      </c>
      <c r="G85" s="19" t="str">
        <f>VLOOKUP(B85,Entries!$A$2:$H$427,5,FALSE)</f>
        <v>Environmental Health</v>
      </c>
      <c r="H85" s="19" t="str">
        <f>VLOOKUP(B85,Entries!$A$2:$H$427,6,FALSE)</f>
        <v>m</v>
      </c>
      <c r="I85" s="19">
        <f>VLOOKUP(B85,Entries!$A$2:$H$427,7,FALSE)</f>
        <v>29</v>
      </c>
      <c r="J85" s="22">
        <f>IF(LEFT(H85,1)="M",VLOOKUP(I85,GradingM!$A$2:$C$106,2,FALSE),IF(LEFT(H85,1)="F",VLOOKUP(I85,GradingF!$A$2:$C$101,2,FALSE)," "))</f>
        <v>1</v>
      </c>
      <c r="K85" s="23">
        <f>IF(ISNUMBER(C85*J85),C85*J85," ")</f>
        <v>0.011400462962962965</v>
      </c>
    </row>
    <row r="86" spans="1:11" ht="12.75">
      <c r="A86" s="31">
        <v>79</v>
      </c>
      <c r="B86" s="21">
        <v>65</v>
      </c>
      <c r="C86" s="20">
        <v>0.011493055555555555</v>
      </c>
      <c r="D86" s="21" t="str">
        <f>VLOOKUP(B86,Entries!$A$2:$D$427,2,FALSE)</f>
        <v>Amanda </v>
      </c>
      <c r="E86" s="21" t="str">
        <f>VLOOKUP(B86,Entries!$A$2:$D$427,3,FALSE)</f>
        <v>Hartley</v>
      </c>
      <c r="F86" s="19" t="str">
        <f>VLOOKUP(B86,Entries!$A$2:$H$427,4,FALSE)</f>
        <v>Guest</v>
      </c>
      <c r="G86" s="19" t="str">
        <f>VLOOKUP(B86,Entries!$A$2:$H$427,5,FALSE)</f>
        <v>Oxford University Press</v>
      </c>
      <c r="H86" s="19" t="str">
        <f>VLOOKUP(B86,Entries!$A$2:$H$427,6,FALSE)</f>
        <v>fv</v>
      </c>
      <c r="I86" s="19">
        <f>VLOOKUP(B86,Entries!$A$2:$H$427,7,FALSE)</f>
        <v>35</v>
      </c>
      <c r="J86" s="22">
        <f>IF(LEFT(H86,1)="M",VLOOKUP(I86,GradingM!$A$2:$C$106,2,FALSE),IF(LEFT(H86,1)="F",VLOOKUP(I86,GradingF!$A$2:$C$101,2,FALSE)," "))</f>
        <v>0.9938</v>
      </c>
      <c r="K86" s="23">
        <f>IF(ISNUMBER(C86*J86),C86*J86," ")</f>
        <v>0.01142179861111111</v>
      </c>
    </row>
    <row r="87" spans="1:11" ht="12.75">
      <c r="A87" s="31">
        <v>80</v>
      </c>
      <c r="B87" s="21">
        <v>132</v>
      </c>
      <c r="C87" s="44">
        <v>0.011689814814814814</v>
      </c>
      <c r="D87" s="21" t="str">
        <f>VLOOKUP(B87,Entries!$A$2:$D$427,2,FALSE)</f>
        <v>Richard</v>
      </c>
      <c r="E87" s="21" t="str">
        <f>VLOOKUP(B87,Entries!$A$2:$D$427,3,FALSE)</f>
        <v>Bowman</v>
      </c>
      <c r="F87" s="19" t="str">
        <f>VLOOKUP(B87,Entries!$A$2:$H$427,4,FALSE)</f>
        <v>County</v>
      </c>
      <c r="G87" s="19" t="str">
        <f>VLOOKUP(B87,Entries!$A$2:$H$427,5,FALSE)</f>
        <v>Santa's Assets</v>
      </c>
      <c r="H87" s="19" t="str">
        <f>VLOOKUP(B87,Entries!$A$2:$H$427,6,FALSE)</f>
        <v>m</v>
      </c>
      <c r="I87" s="19">
        <f>VLOOKUP(B87,Entries!$A$2:$H$427,7,FALSE)</f>
        <v>36</v>
      </c>
      <c r="J87" s="22">
        <f>IF(LEFT(H87,1)="M",VLOOKUP(I87,GradingM!$A$2:$C$106,2,FALSE),IF(LEFT(H87,1)="F",VLOOKUP(I87,GradingF!$A$2:$C$101,2,FALSE)," "))</f>
        <v>0.9934</v>
      </c>
      <c r="K87" s="23">
        <f>IF(ISNUMBER(C87*J87),C87*J87," ")</f>
        <v>0.011612662037037036</v>
      </c>
    </row>
    <row r="88" spans="1:11" ht="12.75">
      <c r="A88" s="31">
        <v>81</v>
      </c>
      <c r="B88" s="21">
        <v>130</v>
      </c>
      <c r="C88" s="20">
        <v>0.01247685185185185</v>
      </c>
      <c r="D88" s="21" t="str">
        <f>VLOOKUP(B88,Entries!$A$2:$D$427,2,FALSE)</f>
        <v>Mark</v>
      </c>
      <c r="E88" s="21" t="str">
        <f>VLOOKUP(B88,Entries!$A$2:$D$427,3,FALSE)</f>
        <v>Prestwood</v>
      </c>
      <c r="F88" s="19" t="str">
        <f>VLOOKUP(B88,Entries!$A$2:$H$427,4,FALSE)</f>
        <v>County</v>
      </c>
      <c r="G88" s="19" t="str">
        <f>VLOOKUP(B88,Entries!$A$2:$H$427,5,FALSE)</f>
        <v>Santa's Assets</v>
      </c>
      <c r="H88" s="19" t="str">
        <f>VLOOKUP(B88,Entries!$A$2:$H$427,6,FALSE)</f>
        <v>mv</v>
      </c>
      <c r="I88" s="19">
        <f>VLOOKUP(B88,Entries!$A$2:$H$427,7,FALSE)</f>
        <v>45</v>
      </c>
      <c r="J88" s="22">
        <f>IF(LEFT(H88,1)="M",VLOOKUP(I88,GradingM!$A$2:$C$106,2,FALSE),IF(LEFT(H88,1)="F",VLOOKUP(I88,GradingF!$A$2:$C$101,2,FALSE)," "))</f>
        <v>0.9316</v>
      </c>
      <c r="K88" s="23">
        <f>IF(ISNUMBER(C88*J88),C88*J88," ")</f>
        <v>0.011623435185185183</v>
      </c>
    </row>
    <row r="89" spans="1:11" ht="12.75">
      <c r="A89" s="31">
        <v>82</v>
      </c>
      <c r="B89" s="21">
        <v>76</v>
      </c>
      <c r="C89" s="20">
        <v>0.01638888888888889</v>
      </c>
      <c r="D89" s="21" t="str">
        <f>VLOOKUP(B89,Entries!$A$2:$D$427,2,FALSE)</f>
        <v>Barry</v>
      </c>
      <c r="E89" s="21" t="str">
        <f>VLOOKUP(B89,Entries!$A$2:$D$427,3,FALSE)</f>
        <v>Gilbert</v>
      </c>
      <c r="F89" s="19" t="str">
        <f>VLOOKUP(B89,Entries!$A$2:$H$427,4,FALSE)</f>
        <v>Guest</v>
      </c>
      <c r="G89" s="19" t="str">
        <f>VLOOKUP(B89,Entries!$A$2:$H$427,5,FALSE)</f>
        <v>Wadhurst Runners</v>
      </c>
      <c r="H89" s="19" t="str">
        <f>VLOOKUP(B89,Entries!$A$2:$H$427,6,FALSE)</f>
        <v>mv</v>
      </c>
      <c r="I89" s="19">
        <f>VLOOKUP(B89,Entries!$A$2:$H$427,7,FALSE)</f>
        <v>73</v>
      </c>
      <c r="J89" s="22">
        <f>IF(LEFT(H89,1)="M",VLOOKUP(I89,GradingM!$A$2:$C$106,2,FALSE),IF(LEFT(H89,1)="F",VLOOKUP(I89,GradingF!$A$2:$C$101,2,FALSE)," "))</f>
        <v>0.7175</v>
      </c>
      <c r="K89" s="23">
        <f>IF(ISNUMBER(C89*J89),C89*J89," ")</f>
        <v>0.01175902777777778</v>
      </c>
    </row>
    <row r="90" spans="1:11" ht="12.75">
      <c r="A90" s="31">
        <v>83</v>
      </c>
      <c r="B90" s="21">
        <v>50</v>
      </c>
      <c r="C90" s="20">
        <v>0.013854166666666666</v>
      </c>
      <c r="D90" s="21" t="str">
        <f>VLOOKUP(B90,Entries!$A$2:$D$427,2,FALSE)</f>
        <v>Paul</v>
      </c>
      <c r="E90" s="21" t="str">
        <f>VLOOKUP(B90,Entries!$A$2:$D$427,3,FALSE)</f>
        <v>Roworth</v>
      </c>
      <c r="F90" s="19" t="str">
        <f>VLOOKUP(B90,Entries!$A$2:$H$427,4,FALSE)</f>
        <v>County</v>
      </c>
      <c r="G90" s="19" t="str">
        <f>VLOOKUP(B90,Entries!$A$2:$H$427,5,FALSE)</f>
        <v>Skanska</v>
      </c>
      <c r="H90" s="19" t="str">
        <f>VLOOKUP(B90,Entries!$A$2:$H$427,6,FALSE)</f>
        <v>mv</v>
      </c>
      <c r="I90" s="19">
        <f>VLOOKUP(B90,Entries!$A$2:$H$427,7,FALSE)</f>
        <v>56</v>
      </c>
      <c r="J90" s="22">
        <f>IF(LEFT(H90,1)="M",VLOOKUP(I90,GradingM!$A$2:$C$106,2,FALSE),IF(LEFT(H90,1)="F",VLOOKUP(I90,GradingF!$A$2:$C$101,2,FALSE)," "))</f>
        <v>0.8526</v>
      </c>
      <c r="K90" s="23">
        <f>IF(ISNUMBER(C90*J90),C90*J90," ")</f>
        <v>0.0118120625</v>
      </c>
    </row>
    <row r="91" spans="1:11" ht="12.75">
      <c r="A91" s="31">
        <v>84</v>
      </c>
      <c r="B91" s="21">
        <v>2</v>
      </c>
      <c r="C91" s="20">
        <v>0.013761574074074074</v>
      </c>
      <c r="D91" s="21" t="str">
        <f>VLOOKUP(B91,Entries!$A$2:$D$427,2,FALSE)</f>
        <v>Danny</v>
      </c>
      <c r="E91" s="21" t="str">
        <f>VLOOKUP(B91,Entries!$A$2:$D$427,3,FALSE)</f>
        <v>Hearn</v>
      </c>
      <c r="F91" s="19" t="str">
        <f>VLOOKUP(B91,Entries!$A$2:$H$427,4,FALSE)</f>
        <v>County</v>
      </c>
      <c r="G91" s="19" t="str">
        <f>VLOOKUP(B91,Entries!$A$2:$H$427,5,FALSE)</f>
        <v>Children's Services</v>
      </c>
      <c r="H91" s="19" t="str">
        <f>VLOOKUP(B91,Entries!$A$2:$H$427,6,FALSE)</f>
        <v>mv</v>
      </c>
      <c r="I91" s="19">
        <f>VLOOKUP(B91,Entries!$A$2:$H$427,7,FALSE)</f>
        <v>55</v>
      </c>
      <c r="J91" s="22">
        <f>IF(LEFT(H91,1)="M",VLOOKUP(I91,GradingM!$A$2:$C$106,2,FALSE),IF(LEFT(H91,1)="F",VLOOKUP(I91,GradingF!$A$2:$C$101,2,FALSE)," "))</f>
        <v>0.8601</v>
      </c>
      <c r="K91" s="23">
        <f>IF(ISNUMBER(C91*J91),C91*J91," ")</f>
        <v>0.01183632986111111</v>
      </c>
    </row>
    <row r="92" spans="1:11" ht="12.75">
      <c r="A92" s="31">
        <v>85</v>
      </c>
      <c r="B92" s="21">
        <v>171</v>
      </c>
      <c r="C92" s="44">
        <v>0.011840277777777778</v>
      </c>
      <c r="D92" s="21" t="str">
        <f>VLOOKUP(B92,Entries!$A$2:$D$427,2,FALSE)</f>
        <v>Matt</v>
      </c>
      <c r="E92" s="21" t="str">
        <f>VLOOKUP(B92,Entries!$A$2:$D$427,3,FALSE)</f>
        <v>Simmonds</v>
      </c>
      <c r="F92" s="19" t="str">
        <f>VLOOKUP(B92,Entries!$A$2:$H$427,4,FALSE)</f>
        <v>Guest</v>
      </c>
      <c r="G92" s="19" t="str">
        <f>VLOOKUP(B92,Entries!$A$2:$H$427,5,FALSE)</f>
        <v>John Obika Joggers</v>
      </c>
      <c r="H92" s="19" t="str">
        <f>VLOOKUP(B92,Entries!$A$2:$H$427,6,FALSE)</f>
        <v>m</v>
      </c>
      <c r="I92" s="19">
        <f>VLOOKUP(B92,Entries!$A$2:$H$427,7,FALSE)</f>
        <v>25</v>
      </c>
      <c r="J92" s="22">
        <f>IF(LEFT(H92,1)="M",VLOOKUP(I92,GradingM!$A$2:$C$106,2,FALSE),IF(LEFT(H92,1)="F",VLOOKUP(I92,GradingF!$A$2:$C$101,2,FALSE)," "))</f>
        <v>1</v>
      </c>
      <c r="K92" s="23">
        <f>IF(ISNUMBER(C92*J92),C92*J92," ")</f>
        <v>0.011840277777777778</v>
      </c>
    </row>
    <row r="93" spans="1:11" ht="12.75">
      <c r="A93" s="31">
        <v>86</v>
      </c>
      <c r="B93" s="21">
        <v>117</v>
      </c>
      <c r="C93" s="20">
        <v>0.011932870370370371</v>
      </c>
      <c r="D93" s="21" t="str">
        <f>VLOOKUP(B93,Entries!$A$2:$D$427,2,FALSE)</f>
        <v>Will</v>
      </c>
      <c r="E93" s="21" t="str">
        <f>VLOOKUP(B93,Entries!$A$2:$D$427,3,FALSE)</f>
        <v>Madgwick</v>
      </c>
      <c r="F93" s="19" t="str">
        <f>VLOOKUP(B93,Entries!$A$2:$H$427,4,FALSE)</f>
        <v>County</v>
      </c>
      <c r="G93" s="19" t="str">
        <f>VLOOKUP(B93,Entries!$A$2:$H$427,5,FALSE)</f>
        <v>Transport Development Control</v>
      </c>
      <c r="H93" s="19" t="str">
        <f>VLOOKUP(B93,Entries!$A$2:$H$427,6,FALSE)</f>
        <v>m</v>
      </c>
      <c r="I93" s="19">
        <f>VLOOKUP(B93,Entries!$A$2:$H$427,7,FALSE)</f>
        <v>29</v>
      </c>
      <c r="J93" s="22">
        <f>IF(LEFT(H93,1)="M",VLOOKUP(I93,GradingM!$A$2:$C$106,2,FALSE),IF(LEFT(H93,1)="F",VLOOKUP(I93,GradingF!$A$2:$C$101,2,FALSE)," "))</f>
        <v>1</v>
      </c>
      <c r="K93" s="23">
        <f>IF(ISNUMBER(C93*J93),C93*J93," ")</f>
        <v>0.011932870370370371</v>
      </c>
    </row>
    <row r="94" spans="1:11" ht="12.75">
      <c r="A94" s="31">
        <v>87</v>
      </c>
      <c r="B94" s="21">
        <v>172</v>
      </c>
      <c r="C94" s="20">
        <v>0.014398148148148148</v>
      </c>
      <c r="D94" s="21" t="str">
        <f>VLOOKUP(B94,Entries!$A$2:$D$427,2,FALSE)</f>
        <v>Kevin </v>
      </c>
      <c r="E94" s="21" t="str">
        <f>VLOOKUP(B94,Entries!$A$2:$D$427,3,FALSE)</f>
        <v>Wigham</v>
      </c>
      <c r="F94" s="19" t="str">
        <f>VLOOKUP(B94,Entries!$A$2:$H$427,4,FALSE)</f>
        <v>City</v>
      </c>
      <c r="G94" s="19" t="str">
        <f>VLOOKUP(B94,Entries!$A$2:$H$427,5,FALSE)</f>
        <v>ICT</v>
      </c>
      <c r="H94" s="19" t="str">
        <f>VLOOKUP(B94,Entries!$A$2:$H$427,6,FALSE)</f>
        <v>mv</v>
      </c>
      <c r="I94" s="19">
        <f>VLOOKUP(B94,Entries!$A$2:$H$427,7,FALSE)</f>
        <v>59</v>
      </c>
      <c r="J94" s="22">
        <f>IF(LEFT(H94,1)="M",VLOOKUP(I94,GradingM!$A$2:$C$106,2,FALSE),IF(LEFT(H94,1)="F",VLOOKUP(I94,GradingF!$A$2:$C$101,2,FALSE)," "))</f>
        <v>0.8298</v>
      </c>
      <c r="K94" s="23">
        <f>IF(ISNUMBER(C94*J94),C94*J94," ")</f>
        <v>0.011947583333333333</v>
      </c>
    </row>
    <row r="95" spans="1:11" ht="12.75">
      <c r="A95" s="31">
        <v>88</v>
      </c>
      <c r="B95" s="21">
        <v>142</v>
      </c>
      <c r="C95" s="20">
        <v>0.01266203703703704</v>
      </c>
      <c r="D95" s="21" t="str">
        <f>VLOOKUP(B95,Entries!$A$2:$D$427,2,FALSE)</f>
        <v>Charlotte</v>
      </c>
      <c r="E95" s="21" t="str">
        <f>VLOOKUP(B95,Entries!$A$2:$D$427,3,FALSE)</f>
        <v>White</v>
      </c>
      <c r="F95" s="19" t="str">
        <f>VLOOKUP(B95,Entries!$A$2:$H$427,4,FALSE)</f>
        <v>guest</v>
      </c>
      <c r="G95" s="19" t="str">
        <f>VLOOKUP(B95,Entries!$A$2:$H$427,5,FALSE)</f>
        <v>OUIT Services</v>
      </c>
      <c r="H95" s="19" t="str">
        <f>VLOOKUP(B95,Entries!$A$2:$H$427,6,FALSE)</f>
        <v>fv</v>
      </c>
      <c r="I95" s="19">
        <f>VLOOKUP(B95,Entries!$A$2:$H$427,7,FALSE)</f>
        <v>41</v>
      </c>
      <c r="J95" s="22">
        <f>IF(LEFT(H95,1)="M",VLOOKUP(I95,GradingM!$A$2:$C$106,2,FALSE),IF(LEFT(H95,1)="F",VLOOKUP(I95,GradingF!$A$2:$C$101,2,FALSE)," "))</f>
        <v>0.9454</v>
      </c>
      <c r="K95" s="23">
        <f>IF(ISNUMBER(C95*J95),C95*J95," ")</f>
        <v>0.011970689814814818</v>
      </c>
    </row>
    <row r="96" spans="1:11" ht="12.75">
      <c r="A96" s="31">
        <v>89</v>
      </c>
      <c r="B96" s="21">
        <v>82</v>
      </c>
      <c r="C96" s="20">
        <v>0.012199074074074072</v>
      </c>
      <c r="D96" s="21" t="str">
        <f>VLOOKUP(B96,Entries!$A$2:$D$427,2,FALSE)</f>
        <v>Chris</v>
      </c>
      <c r="E96" s="21" t="str">
        <f>VLOOKUP(B96,Entries!$A$2:$D$427,3,FALSE)</f>
        <v>Cameron</v>
      </c>
      <c r="F96" s="19" t="str">
        <f>VLOOKUP(B96,Entries!$A$2:$H$427,4,FALSE)</f>
        <v>City</v>
      </c>
      <c r="G96" s="19" t="str">
        <f>VLOOKUP(B96,Entries!$A$2:$H$427,5,FALSE)</f>
        <v>Policy, Partnerships &amp; Communications</v>
      </c>
      <c r="H96" s="19" t="str">
        <f>VLOOKUP(B96,Entries!$A$2:$H$427,6,FALSE)</f>
        <v>mv</v>
      </c>
      <c r="I96" s="19">
        <f>VLOOKUP(B96,Entries!$A$2:$H$427,7,FALSE)</f>
        <v>37</v>
      </c>
      <c r="J96" s="22">
        <f>IF(LEFT(H96,1)="M",VLOOKUP(I96,GradingM!$A$2:$C$106,2,FALSE),IF(LEFT(H96,1)="F",VLOOKUP(I96,GradingF!$A$2:$C$101,2,FALSE)," "))</f>
        <v>0.9866</v>
      </c>
      <c r="K96" s="23">
        <f>IF(ISNUMBER(C96*J96),C96*J96," ")</f>
        <v>0.01203560648148148</v>
      </c>
    </row>
    <row r="97" spans="1:11" ht="12.75">
      <c r="A97" s="31">
        <v>90</v>
      </c>
      <c r="B97" s="21">
        <v>93</v>
      </c>
      <c r="C97" s="20">
        <v>0.013252314814814814</v>
      </c>
      <c r="D97" s="21" t="str">
        <f>VLOOKUP(B97,Entries!$A$2:$D$427,2,FALSE)</f>
        <v>Nerys</v>
      </c>
      <c r="E97" s="21" t="str">
        <f>VLOOKUP(B97,Entries!$A$2:$D$427,3,FALSE)</f>
        <v>Parry</v>
      </c>
      <c r="F97" s="19" t="str">
        <f>VLOOKUP(B97,Entries!$A$2:$H$427,4,FALSE)</f>
        <v>City</v>
      </c>
      <c r="G97" s="19" t="str">
        <f>VLOOKUP(B97,Entries!$A$2:$H$427,5,FALSE)</f>
        <v>Housing Needs</v>
      </c>
      <c r="H97" s="19" t="str">
        <f>VLOOKUP(B97,Entries!$A$2:$H$427,6,FALSE)</f>
        <v>fv</v>
      </c>
      <c r="I97" s="19">
        <f>VLOOKUP(B97,Entries!$A$2:$H$427,7,FALSE)</f>
        <v>45</v>
      </c>
      <c r="J97" s="22">
        <f>IF(LEFT(H97,1)="M",VLOOKUP(I97,GradingM!$A$2:$C$106,2,FALSE),IF(LEFT(H97,1)="F",VLOOKUP(I97,GradingF!$A$2:$C$101,2,FALSE)," "))</f>
        <v>0.9172</v>
      </c>
      <c r="K97" s="23">
        <f>IF(ISNUMBER(C97*J97),C97*J97," ")</f>
        <v>0.012155023148148147</v>
      </c>
    </row>
    <row r="98" spans="1:11" ht="12.75">
      <c r="A98" s="31">
        <v>91</v>
      </c>
      <c r="B98" s="21">
        <v>156</v>
      </c>
      <c r="C98" s="20">
        <v>0.012939814814814814</v>
      </c>
      <c r="D98" s="21" t="str">
        <f>VLOOKUP(B98,Entries!$A$2:$D$427,2,FALSE)</f>
        <v>Emma</v>
      </c>
      <c r="E98" s="21" t="str">
        <f>VLOOKUP(B98,Entries!$A$2:$D$427,3,FALSE)</f>
        <v>Day</v>
      </c>
      <c r="F98" s="19" t="str">
        <f>VLOOKUP(B98,Entries!$A$2:$H$427,4,FALSE)</f>
        <v>County</v>
      </c>
      <c r="G98" s="19" t="str">
        <f>VLOOKUP(B98,Entries!$A$2:$H$427,5,FALSE)</f>
        <v>Internal Audit</v>
      </c>
      <c r="H98" s="19" t="str">
        <f>VLOOKUP(B98,Entries!$A$2:$H$427,6,FALSE)</f>
        <v>fv</v>
      </c>
      <c r="I98" s="19">
        <f>VLOOKUP(B98,Entries!$A$2:$H$427,7,FALSE)</f>
        <v>42</v>
      </c>
      <c r="J98" s="22">
        <f>IF(LEFT(H98,1)="M",VLOOKUP(I98,GradingM!$A$2:$C$106,2,FALSE),IF(LEFT(H98,1)="F",VLOOKUP(I98,GradingF!$A$2:$C$101,2,FALSE)," "))</f>
        <v>0.9408</v>
      </c>
      <c r="K98" s="23">
        <f>IF(ISNUMBER(C98*J98),C98*J98," ")</f>
        <v>0.012173777777777776</v>
      </c>
    </row>
    <row r="99" spans="1:11" ht="12.75">
      <c r="A99" s="31">
        <v>92</v>
      </c>
      <c r="B99" s="21">
        <v>112</v>
      </c>
      <c r="C99" s="20">
        <v>0.013275462962962963</v>
      </c>
      <c r="D99" s="21" t="str">
        <f>VLOOKUP(B99,Entries!$A$2:$D$427,2,FALSE)</f>
        <v>Anita</v>
      </c>
      <c r="E99" s="21" t="str">
        <f>VLOOKUP(B99,Entries!$A$2:$D$427,3,FALSE)</f>
        <v>Syphas</v>
      </c>
      <c r="F99" s="19" t="str">
        <f>VLOOKUP(B99,Entries!$A$2:$H$427,4,FALSE)</f>
        <v>County</v>
      </c>
      <c r="G99" s="19" t="str">
        <f>VLOOKUP(B99,Entries!$A$2:$H$427,5,FALSE)</f>
        <v>Running Fleet</v>
      </c>
      <c r="H99" s="19" t="str">
        <f>VLOOKUP(B99,Entries!$A$2:$H$427,6,FALSE)</f>
        <v>fv</v>
      </c>
      <c r="I99" s="19">
        <f>VLOOKUP(B99,Entries!$A$2:$H$427,7,FALSE)</f>
        <v>45</v>
      </c>
      <c r="J99" s="22">
        <f>IF(LEFT(H99,1)="M",VLOOKUP(I99,GradingM!$A$2:$C$106,2,FALSE),IF(LEFT(H99,1)="F",VLOOKUP(I99,GradingF!$A$2:$C$101,2,FALSE)," "))</f>
        <v>0.9172</v>
      </c>
      <c r="K99" s="23">
        <f>IF(ISNUMBER(C99*J99),C99*J99," ")</f>
        <v>0.012176254629629629</v>
      </c>
    </row>
    <row r="100" spans="1:11" ht="12.75">
      <c r="A100" s="31">
        <v>93</v>
      </c>
      <c r="B100" s="21">
        <v>96</v>
      </c>
      <c r="C100" s="20">
        <v>0.012222222222222223</v>
      </c>
      <c r="D100" s="21" t="str">
        <f>VLOOKUP(B100,Entries!$A$2:$D$427,2,FALSE)</f>
        <v>Richard</v>
      </c>
      <c r="E100" s="21" t="str">
        <f>VLOOKUP(B100,Entries!$A$2:$D$427,3,FALSE)</f>
        <v>Wood</v>
      </c>
      <c r="F100" s="19" t="str">
        <f>VLOOKUP(B100,Entries!$A$2:$H$427,4,FALSE)</f>
        <v>City</v>
      </c>
      <c r="G100" s="19" t="str">
        <f>VLOOKUP(B100,Entries!$A$2:$H$427,5,FALSE)</f>
        <v>Housing Needs</v>
      </c>
      <c r="H100" s="19" t="str">
        <f>VLOOKUP(B100,Entries!$A$2:$H$427,6,FALSE)</f>
        <v>m</v>
      </c>
      <c r="I100" s="19">
        <f>VLOOKUP(B100,Entries!$A$2:$H$427,7,FALSE)</f>
        <v>28</v>
      </c>
      <c r="J100" s="22">
        <f>IF(LEFT(H100,1)="M",VLOOKUP(I100,GradingM!$A$2:$C$106,2,FALSE),IF(LEFT(H100,1)="F",VLOOKUP(I100,GradingF!$A$2:$C$101,2,FALSE)," "))</f>
        <v>1</v>
      </c>
      <c r="K100" s="23">
        <f>IF(ISNUMBER(C100*J100),C100*J100," ")</f>
        <v>0.012222222222222223</v>
      </c>
    </row>
    <row r="101" spans="1:11" ht="12.75">
      <c r="A101" s="31">
        <v>94</v>
      </c>
      <c r="B101" s="21">
        <v>127</v>
      </c>
      <c r="C101" s="20">
        <v>0.014386574074074072</v>
      </c>
      <c r="D101" s="21" t="str">
        <f>VLOOKUP(B101,Entries!$A$2:$D$427,2,FALSE)</f>
        <v>Paul </v>
      </c>
      <c r="E101" s="21" t="str">
        <f>VLOOKUP(B101,Entries!$A$2:$D$427,3,FALSE)</f>
        <v>Robinson</v>
      </c>
      <c r="F101" s="19" t="str">
        <f>VLOOKUP(B101,Entries!$A$2:$H$427,4,FALSE)</f>
        <v>City</v>
      </c>
      <c r="G101" s="19" t="str">
        <f>VLOOKUP(B101,Entries!$A$2:$H$427,5,FALSE)</f>
        <v>Environmental Sustainability</v>
      </c>
      <c r="H101" s="19" t="str">
        <f>VLOOKUP(B101,Entries!$A$2:$H$427,6,FALSE)</f>
        <v>mv</v>
      </c>
      <c r="I101" s="19">
        <f>VLOOKUP(B101,Entries!$A$2:$H$427,7,FALSE)</f>
        <v>56</v>
      </c>
      <c r="J101" s="22">
        <f>IF(LEFT(H101,1)="M",VLOOKUP(I101,GradingM!$A$2:$C$106,2,FALSE),IF(LEFT(H101,1)="F",VLOOKUP(I101,GradingF!$A$2:$C$101,2,FALSE)," "))</f>
        <v>0.8526</v>
      </c>
      <c r="K101" s="23">
        <f>IF(ISNUMBER(C101*J101),C101*J101," ")</f>
        <v>0.012265993055555554</v>
      </c>
    </row>
    <row r="102" spans="1:11" ht="12.75">
      <c r="A102" s="31">
        <v>95</v>
      </c>
      <c r="B102" s="21">
        <v>157</v>
      </c>
      <c r="C102" s="20">
        <v>0.01258101851851852</v>
      </c>
      <c r="D102" s="21" t="str">
        <f>VLOOKUP(B102,Entries!$A$2:$D$427,2,FALSE)</f>
        <v>Anna</v>
      </c>
      <c r="E102" s="21" t="str">
        <f>VLOOKUP(B102,Entries!$A$2:$D$427,3,FALSE)</f>
        <v>Miles</v>
      </c>
      <c r="F102" s="19" t="str">
        <f>VLOOKUP(B102,Entries!$A$2:$H$427,4,FALSE)</f>
        <v>County</v>
      </c>
      <c r="G102" s="19" t="str">
        <f>VLOOKUP(B102,Entries!$A$2:$H$427,5,FALSE)</f>
        <v>Digital Infrastructure</v>
      </c>
      <c r="H102" s="19" t="str">
        <f>VLOOKUP(B102,Entries!$A$2:$H$427,6,FALSE)</f>
        <v>fv</v>
      </c>
      <c r="I102" s="19">
        <f>VLOOKUP(B102,Entries!$A$2:$H$427,7,FALSE)</f>
        <v>37</v>
      </c>
      <c r="J102" s="22">
        <f>IF(LEFT(H102,1)="M",VLOOKUP(I102,GradingM!$A$2:$C$106,2,FALSE),IF(LEFT(H102,1)="F",VLOOKUP(I102,GradingF!$A$2:$C$101,2,FALSE)," "))</f>
        <v>0.9798</v>
      </c>
      <c r="K102" s="23">
        <f>IF(ISNUMBER(C102*J102),C102*J102," ")</f>
        <v>0.012326881944444446</v>
      </c>
    </row>
    <row r="103" spans="1:11" ht="12.75">
      <c r="A103" s="31">
        <v>96</v>
      </c>
      <c r="B103" s="21">
        <v>29</v>
      </c>
      <c r="C103" s="20">
        <v>0.012430555555555554</v>
      </c>
      <c r="D103" s="21" t="str">
        <f>VLOOKUP(B103,Entries!$A$2:$D$427,2,FALSE)</f>
        <v>Emily</v>
      </c>
      <c r="E103" s="21" t="str">
        <f>VLOOKUP(B103,Entries!$A$2:$D$427,3,FALSE)</f>
        <v>Seabrook</v>
      </c>
      <c r="F103" s="19" t="str">
        <f>VLOOKUP(B103,Entries!$A$2:$H$427,4,FALSE)</f>
        <v>County</v>
      </c>
      <c r="G103" s="19" t="str">
        <f>VLOOKUP(B103,Entries!$A$2:$H$427,5,FALSE)</f>
        <v>Skanska</v>
      </c>
      <c r="H103" s="19" t="str">
        <f>VLOOKUP(B103,Entries!$A$2:$H$427,6,FALSE)</f>
        <v>f</v>
      </c>
      <c r="I103" s="19">
        <f>VLOOKUP(B103,Entries!$A$2:$H$427,7,FALSE)</f>
        <v>23</v>
      </c>
      <c r="J103" s="22">
        <f>IF(LEFT(H103,1)="M",VLOOKUP(I103,GradingM!$A$2:$C$106,2,FALSE),IF(LEFT(H103,1)="F",VLOOKUP(I103,GradingF!$A$2:$C$101,2,FALSE)," "))</f>
        <v>1</v>
      </c>
      <c r="K103" s="23">
        <f>IF(ISNUMBER(C103*J103),C103*J103," ")</f>
        <v>0.012430555555555554</v>
      </c>
    </row>
    <row r="104" spans="1:11" ht="12.75">
      <c r="A104" s="31">
        <v>97</v>
      </c>
      <c r="B104" s="21">
        <v>161</v>
      </c>
      <c r="C104" s="20">
        <v>0.01244212962962963</v>
      </c>
      <c r="D104" s="21" t="str">
        <f>VLOOKUP(B104,Entries!$A$2:$D$427,2,FALSE)</f>
        <v>Oliver</v>
      </c>
      <c r="E104" s="21" t="str">
        <f>VLOOKUP(B104,Entries!$A$2:$D$427,3,FALSE)</f>
        <v>Beech</v>
      </c>
      <c r="F104" s="19" t="str">
        <f>VLOOKUP(B104,Entries!$A$2:$H$427,4,FALSE)</f>
        <v>County</v>
      </c>
      <c r="G104" s="19" t="str">
        <f>VLOOKUP(B104,Entries!$A$2:$H$427,5,FALSE)</f>
        <v>Skanska</v>
      </c>
      <c r="H104" s="19" t="str">
        <f>VLOOKUP(B104,Entries!$A$2:$H$427,6,FALSE)</f>
        <v>m</v>
      </c>
      <c r="I104" s="19">
        <f>VLOOKUP(B104,Entries!$A$2:$H$427,7,FALSE)</f>
        <v>34</v>
      </c>
      <c r="J104" s="22">
        <f>IF(LEFT(H104,1)="M",VLOOKUP(I104,GradingM!$A$2:$C$106,2,FALSE),IF(LEFT(H104,1)="F",VLOOKUP(I104,GradingF!$A$2:$C$101,2,FALSE)," "))</f>
        <v>1</v>
      </c>
      <c r="K104" s="23">
        <f>IF(ISNUMBER(C104*J104),C104*J104," ")</f>
        <v>0.01244212962962963</v>
      </c>
    </row>
    <row r="105" spans="1:11" ht="12.75">
      <c r="A105" s="31">
        <v>98</v>
      </c>
      <c r="B105" s="21">
        <v>133</v>
      </c>
      <c r="C105" s="20">
        <v>0.013078703703703703</v>
      </c>
      <c r="D105" s="21" t="str">
        <f>VLOOKUP(B105,Entries!$A$2:$D$427,2,FALSE)</f>
        <v>Laurence</v>
      </c>
      <c r="E105" s="21" t="str">
        <f>VLOOKUP(B105,Entries!$A$2:$D$427,3,FALSE)</f>
        <v>Smith</v>
      </c>
      <c r="F105" s="19" t="str">
        <f>VLOOKUP(B105,Entries!$A$2:$H$427,4,FALSE)</f>
        <v>County</v>
      </c>
      <c r="G105" s="19" t="str">
        <f>VLOOKUP(B105,Entries!$A$2:$H$427,5,FALSE)</f>
        <v>Santa's Assets</v>
      </c>
      <c r="H105" s="19" t="str">
        <f>VLOOKUP(B105,Entries!$A$2:$H$427,6,FALSE)</f>
        <v>m</v>
      </c>
      <c r="I105" s="19">
        <f>VLOOKUP(B105,Entries!$A$2:$H$427,7,FALSE)</f>
        <v>42</v>
      </c>
      <c r="J105" s="22">
        <f>IF(LEFT(H105,1)="M",VLOOKUP(I105,GradingM!$A$2:$C$106,2,FALSE),IF(LEFT(H105,1)="F",VLOOKUP(I105,GradingF!$A$2:$C$101,2,FALSE)," "))</f>
        <v>0.9523</v>
      </c>
      <c r="K105" s="23">
        <f>IF(ISNUMBER(C105*J105),C105*J105," ")</f>
        <v>0.012454849537037037</v>
      </c>
    </row>
    <row r="106" spans="1:11" ht="12.75">
      <c r="A106" s="31">
        <v>99</v>
      </c>
      <c r="B106" s="21">
        <v>164</v>
      </c>
      <c r="C106" s="20">
        <v>0.01324074074074074</v>
      </c>
      <c r="D106" s="21" t="str">
        <f>VLOOKUP(B106,Entries!$A$2:$D$427,2,FALSE)</f>
        <v>Saffron</v>
      </c>
      <c r="E106" s="21" t="str">
        <f>VLOOKUP(B106,Entries!$A$2:$D$427,3,FALSE)</f>
        <v>Greenwood</v>
      </c>
      <c r="F106" s="19" t="str">
        <f>VLOOKUP(B106,Entries!$A$2:$H$427,4,FALSE)</f>
        <v>guest</v>
      </c>
      <c r="G106" s="19" t="str">
        <f>VLOOKUP(B106,Entries!$A$2:$H$427,5,FALSE)</f>
        <v>OUIT Services</v>
      </c>
      <c r="H106" s="19" t="str">
        <f>VLOOKUP(B106,Entries!$A$2:$H$427,6,FALSE)</f>
        <v>fv</v>
      </c>
      <c r="I106" s="19">
        <f>VLOOKUP(B106,Entries!$A$2:$H$427,7,FALSE)</f>
        <v>42</v>
      </c>
      <c r="J106" s="22">
        <f>IF(LEFT(H106,1)="M",VLOOKUP(I106,GradingM!$A$2:$C$106,2,FALSE),IF(LEFT(H106,1)="F",VLOOKUP(I106,GradingF!$A$2:$C$101,2,FALSE)," "))</f>
        <v>0.9408</v>
      </c>
      <c r="K106" s="23">
        <f>IF(ISNUMBER(C106*J106),C106*J106," ")</f>
        <v>0.012456888888888889</v>
      </c>
    </row>
    <row r="107" spans="1:11" ht="12.75">
      <c r="A107" s="31">
        <v>100</v>
      </c>
      <c r="B107" s="21">
        <v>71</v>
      </c>
      <c r="C107" s="20">
        <v>0.01252314814814815</v>
      </c>
      <c r="D107" s="21" t="str">
        <f>VLOOKUP(B107,Entries!$A$2:$D$427,2,FALSE)</f>
        <v>Ben</v>
      </c>
      <c r="E107" s="21" t="str">
        <f>VLOOKUP(B107,Entries!$A$2:$D$427,3,FALSE)</f>
        <v>Rout</v>
      </c>
      <c r="F107" s="19" t="str">
        <f>VLOOKUP(B107,Entries!$A$2:$H$427,4,FALSE)</f>
        <v>Guest</v>
      </c>
      <c r="G107" s="19" t="str">
        <f>VLOOKUP(B107,Entries!$A$2:$H$427,5,FALSE)</f>
        <v>Oxford University Press</v>
      </c>
      <c r="H107" s="19" t="str">
        <f>VLOOKUP(B107,Entries!$A$2:$H$427,6,FALSE)</f>
        <v>m</v>
      </c>
      <c r="I107" s="19">
        <f>VLOOKUP(B107,Entries!$A$2:$H$427,7,FALSE)</f>
        <v>24</v>
      </c>
      <c r="J107" s="22">
        <f>IF(LEFT(H107,1)="M",VLOOKUP(I107,GradingM!$A$2:$C$106,2,FALSE),IF(LEFT(H107,1)="F",VLOOKUP(I107,GradingF!$A$2:$C$101,2,FALSE)," "))</f>
        <v>1</v>
      </c>
      <c r="K107" s="23">
        <f>IF(ISNUMBER(C107*J107),C107*J107," ")</f>
        <v>0.01252314814814815</v>
      </c>
    </row>
    <row r="108" spans="1:11" ht="12.75">
      <c r="A108" s="31">
        <v>101</v>
      </c>
      <c r="B108" s="21">
        <v>129</v>
      </c>
      <c r="C108" s="20">
        <v>0.012974537037037036</v>
      </c>
      <c r="D108" s="21" t="str">
        <f>VLOOKUP(B108,Entries!$A$2:$D$427,2,FALSE)</f>
        <v>Adam</v>
      </c>
      <c r="E108" s="21" t="str">
        <f>VLOOKUP(B108,Entries!$A$2:$D$427,3,FALSE)</f>
        <v>McQueen</v>
      </c>
      <c r="F108" s="19" t="str">
        <f>VLOOKUP(B108,Entries!$A$2:$H$427,4,FALSE)</f>
        <v>County</v>
      </c>
      <c r="G108" s="19" t="str">
        <f>VLOOKUP(B108,Entries!$A$2:$H$427,5,FALSE)</f>
        <v>Santa's Assets</v>
      </c>
      <c r="H108" s="19" t="str">
        <f>VLOOKUP(B108,Entries!$A$2:$H$427,6,FALSE)</f>
        <v>m</v>
      </c>
      <c r="I108" s="19">
        <f>VLOOKUP(B108,Entries!$A$2:$H$427,7,FALSE)</f>
        <v>39</v>
      </c>
      <c r="J108" s="22">
        <f>IF(LEFT(H108,1)="M",VLOOKUP(I108,GradingM!$A$2:$C$106,2,FALSE),IF(LEFT(H108,1)="F",VLOOKUP(I108,GradingF!$A$2:$C$101,2,FALSE)," "))</f>
        <v>0.9729</v>
      </c>
      <c r="K108" s="23">
        <f>IF(ISNUMBER(C108*J108),C108*J108," ")</f>
        <v>0.012622927083333332</v>
      </c>
    </row>
    <row r="109" spans="1:11" ht="12.75">
      <c r="A109" s="31">
        <v>102</v>
      </c>
      <c r="B109" s="21">
        <v>147</v>
      </c>
      <c r="C109" s="20">
        <v>0.013113425925925926</v>
      </c>
      <c r="D109" s="21" t="str">
        <f>VLOOKUP(B109,Entries!$A$2:$D$427,2,FALSE)</f>
        <v>Sam </v>
      </c>
      <c r="E109" s="21" t="str">
        <f>VLOOKUP(B109,Entries!$A$2:$D$427,3,FALSE)</f>
        <v>Rendell</v>
      </c>
      <c r="F109" s="19" t="str">
        <f>VLOOKUP(B109,Entries!$A$2:$H$427,4,FALSE)</f>
        <v>guest</v>
      </c>
      <c r="G109" s="19" t="str">
        <f>VLOOKUP(B109,Entries!$A$2:$H$427,5,FALSE)</f>
        <v>OUIT Services</v>
      </c>
      <c r="H109" s="19" t="str">
        <f>VLOOKUP(B109,Entries!$A$2:$H$427,6,FALSE)</f>
        <v>m</v>
      </c>
      <c r="I109" s="19">
        <f>VLOOKUP(B109,Entries!$A$2:$H$427,7,FALSE)</f>
        <v>38</v>
      </c>
      <c r="J109" s="22">
        <f>IF(LEFT(H109,1)="M",VLOOKUP(I109,GradingM!$A$2:$C$106,2,FALSE),IF(LEFT(H109,1)="F",VLOOKUP(I109,GradingF!$A$2:$C$101,2,FALSE)," "))</f>
        <v>0.9797</v>
      </c>
      <c r="K109" s="23">
        <f>IF(ISNUMBER(C109*J109),C109*J109," ")</f>
        <v>0.01284722337962963</v>
      </c>
    </row>
    <row r="110" spans="1:11" ht="12.75">
      <c r="A110" s="31">
        <v>103</v>
      </c>
      <c r="B110" s="21">
        <v>74</v>
      </c>
      <c r="C110" s="20">
        <v>0.012881944444444446</v>
      </c>
      <c r="D110" s="21" t="str">
        <f>VLOOKUP(B110,Entries!$A$2:$D$427,2,FALSE)</f>
        <v>Veronika</v>
      </c>
      <c r="E110" s="21" t="str">
        <f>VLOOKUP(B110,Entries!$A$2:$D$427,3,FALSE)</f>
        <v>Sindelarova</v>
      </c>
      <c r="F110" s="19" t="str">
        <f>VLOOKUP(B110,Entries!$A$2:$H$427,4,FALSE)</f>
        <v>Guest</v>
      </c>
      <c r="G110" s="19" t="str">
        <f>VLOOKUP(B110,Entries!$A$2:$H$427,5,FALSE)</f>
        <v>Oxford University Press</v>
      </c>
      <c r="H110" s="19" t="str">
        <f>VLOOKUP(B110,Entries!$A$2:$H$427,6,FALSE)</f>
        <v>f</v>
      </c>
      <c r="I110" s="19">
        <f>VLOOKUP(B110,Entries!$A$2:$H$427,7,FALSE)</f>
        <v>32</v>
      </c>
      <c r="J110" s="22">
        <f>IF(LEFT(H110,1)="M",VLOOKUP(I110,GradingM!$A$2:$C$106,2,FALSE),IF(LEFT(H110,1)="F",VLOOKUP(I110,GradingF!$A$2:$C$101,2,FALSE)," "))</f>
        <v>1</v>
      </c>
      <c r="K110" s="23">
        <f>IF(ISNUMBER(C110*J110),C110*J110," ")</f>
        <v>0.012881944444444446</v>
      </c>
    </row>
    <row r="111" spans="1:11" ht="12.75">
      <c r="A111" s="31">
        <v>104</v>
      </c>
      <c r="B111" s="21">
        <v>16</v>
      </c>
      <c r="C111" s="20">
        <v>0.014131944444444445</v>
      </c>
      <c r="D111" s="21" t="str">
        <f>VLOOKUP(B111,Entries!$A$2:$D$427,2,FALSE)</f>
        <v>Ruth </v>
      </c>
      <c r="E111" s="21" t="str">
        <f>VLOOKUP(B111,Entries!$A$2:$D$427,3,FALSE)</f>
        <v>McGuire</v>
      </c>
      <c r="F111" s="19" t="str">
        <f>VLOOKUP(B111,Entries!$A$2:$H$427,4,FALSE)</f>
        <v>guest</v>
      </c>
      <c r="G111" s="19" t="str">
        <f>VLOOKUP(B111,Entries!$A$2:$H$427,5,FALSE)</f>
        <v>Ruskin School of Art</v>
      </c>
      <c r="H111" s="19" t="str">
        <f>VLOOKUP(B111,Entries!$A$2:$H$427,6,FALSE)</f>
        <v>fv</v>
      </c>
      <c r="I111" s="19">
        <f>VLOOKUP(B111,Entries!$A$2:$H$427,7,FALSE)</f>
        <v>45</v>
      </c>
      <c r="J111" s="22">
        <f>IF(LEFT(H111,1)="M",VLOOKUP(I111,GradingM!$A$2:$C$106,2,FALSE),IF(LEFT(H111,1)="F",VLOOKUP(I111,GradingF!$A$2:$C$101,2,FALSE)," "))</f>
        <v>0.9172</v>
      </c>
      <c r="K111" s="23">
        <f>IF(ISNUMBER(C111*J111),C111*J111," ")</f>
        <v>0.012961819444444446</v>
      </c>
    </row>
    <row r="112" spans="1:11" ht="12.75">
      <c r="A112" s="31">
        <v>105</v>
      </c>
      <c r="B112" s="21">
        <v>104</v>
      </c>
      <c r="C112" s="20">
        <v>0.01324074074074074</v>
      </c>
      <c r="D112" s="21" t="str">
        <f>VLOOKUP(B112,Entries!$A$2:$D$427,2,FALSE)</f>
        <v>Vicki</v>
      </c>
      <c r="E112" s="21" t="str">
        <f>VLOOKUP(B112,Entries!$A$2:$D$427,3,FALSE)</f>
        <v>Galvin</v>
      </c>
      <c r="F112" s="19" t="str">
        <f>VLOOKUP(B112,Entries!$A$2:$H$427,4,FALSE)</f>
        <v>City</v>
      </c>
      <c r="G112" s="19" t="str">
        <f>VLOOKUP(B112,Entries!$A$2:$H$427,5,FALSE)</f>
        <v>Active Communities</v>
      </c>
      <c r="H112" s="19" t="str">
        <f>VLOOKUP(B112,Entries!$A$2:$H$427,6,FALSE)</f>
        <v>FV</v>
      </c>
      <c r="I112" s="19">
        <f>VLOOKUP(B112,Entries!$A$2:$H$427,7,FALSE)</f>
        <v>37</v>
      </c>
      <c r="J112" s="22">
        <f>IF(LEFT(H112,1)="M",VLOOKUP(I112,GradingM!$A$2:$C$106,2,FALSE),IF(LEFT(H112,1)="F",VLOOKUP(I112,GradingF!$A$2:$C$101,2,FALSE)," "))</f>
        <v>0.9798</v>
      </c>
      <c r="K112" s="23">
        <f>IF(ISNUMBER(C112*J112),C112*J112," ")</f>
        <v>0.012973277777777778</v>
      </c>
    </row>
    <row r="113" spans="1:11" ht="12.75">
      <c r="A113" s="31">
        <v>106</v>
      </c>
      <c r="B113" s="21">
        <v>123</v>
      </c>
      <c r="C113" s="20">
        <v>0.012997685185185183</v>
      </c>
      <c r="D113" s="21" t="str">
        <f>VLOOKUP(B113,Entries!$A$2:$D$427,2,FALSE)</f>
        <v>Andrew </v>
      </c>
      <c r="E113" s="21" t="str">
        <f>VLOOKUP(B113,Entries!$A$2:$D$427,3,FALSE)</f>
        <v>Sunderland</v>
      </c>
      <c r="F113" s="19" t="str">
        <f>VLOOKUP(B113,Entries!$A$2:$H$427,4,FALSE)</f>
        <v>City</v>
      </c>
      <c r="G113" s="19" t="str">
        <f>VLOOKUP(B113,Entries!$A$2:$H$427,5,FALSE)</f>
        <v>Environmental Sustainability</v>
      </c>
      <c r="H113" s="19" t="str">
        <f>VLOOKUP(B113,Entries!$A$2:$H$427,6,FALSE)</f>
        <v>m</v>
      </c>
      <c r="I113" s="19">
        <f>VLOOKUP(B113,Entries!$A$2:$H$427,7,FALSE)</f>
        <v>25</v>
      </c>
      <c r="J113" s="22">
        <f>IF(LEFT(H113,1)="M",VLOOKUP(I113,GradingM!$A$2:$C$106,2,FALSE),IF(LEFT(H113,1)="F",VLOOKUP(I113,GradingF!$A$2:$C$101,2,FALSE)," "))</f>
        <v>1</v>
      </c>
      <c r="K113" s="23">
        <f>IF(ISNUMBER(C113*J113),C113*J113," ")</f>
        <v>0.012997685185185183</v>
      </c>
    </row>
    <row r="114" spans="1:11" ht="12.75">
      <c r="A114" s="31">
        <v>107</v>
      </c>
      <c r="B114" s="21">
        <v>37</v>
      </c>
      <c r="C114" s="20">
        <v>0.014247685185185184</v>
      </c>
      <c r="D114" s="21" t="str">
        <f>VLOOKUP(B114,Entries!$A$2:$D$427,2,FALSE)</f>
        <v>Vanessa</v>
      </c>
      <c r="E114" s="21" t="str">
        <f>VLOOKUP(B114,Entries!$A$2:$D$427,3,FALSE)</f>
        <v>Poole</v>
      </c>
      <c r="F114" s="19" t="str">
        <f>VLOOKUP(B114,Entries!$A$2:$H$427,4,FALSE)</f>
        <v>County</v>
      </c>
      <c r="G114" s="19" t="str">
        <f>VLOOKUP(B114,Entries!$A$2:$H$427,5,FALSE)</f>
        <v>Human Resources</v>
      </c>
      <c r="H114" s="19" t="str">
        <f>VLOOKUP(B114,Entries!$A$2:$H$427,6,FALSE)</f>
        <v>fv</v>
      </c>
      <c r="I114" s="19">
        <f>VLOOKUP(B114,Entries!$A$2:$H$427,7,FALSE)</f>
        <v>45</v>
      </c>
      <c r="J114" s="22">
        <f>IF(LEFT(H114,1)="M",VLOOKUP(I114,GradingM!$A$2:$C$106,2,FALSE),IF(LEFT(H114,1)="F",VLOOKUP(I114,GradingF!$A$2:$C$101,2,FALSE)," "))</f>
        <v>0.9172</v>
      </c>
      <c r="K114" s="23">
        <f>IF(ISNUMBER(C114*J114),C114*J114," ")</f>
        <v>0.013067976851851851</v>
      </c>
    </row>
    <row r="115" spans="1:11" ht="12.75">
      <c r="A115" s="31">
        <v>108</v>
      </c>
      <c r="B115" s="21">
        <v>105</v>
      </c>
      <c r="C115" s="20">
        <v>0.013217592592592593</v>
      </c>
      <c r="D115" s="21" t="str">
        <f>VLOOKUP(B115,Entries!$A$2:$D$427,2,FALSE)</f>
        <v>Brendan</v>
      </c>
      <c r="E115" s="21" t="str">
        <f>VLOOKUP(B115,Entries!$A$2:$D$427,3,FALSE)</f>
        <v>Wall</v>
      </c>
      <c r="F115" s="19" t="str">
        <f>VLOOKUP(B115,Entries!$A$2:$H$427,4,FALSE)</f>
        <v>City</v>
      </c>
      <c r="G115" s="19" t="str">
        <f>VLOOKUP(B115,Entries!$A$2:$H$427,5,FALSE)</f>
        <v>Active Communities</v>
      </c>
      <c r="H115" s="19" t="str">
        <f>VLOOKUP(B115,Entries!$A$2:$H$427,6,FALSE)</f>
        <v>m</v>
      </c>
      <c r="I115" s="19">
        <f>VLOOKUP(B115,Entries!$A$2:$H$427,7,FALSE)</f>
        <v>17</v>
      </c>
      <c r="J115" s="22">
        <f>IF(LEFT(H115,1)="M",VLOOKUP(I115,GradingM!$A$2:$C$106,2,FALSE),IF(LEFT(H115,1)="F",VLOOKUP(I115,GradingF!$A$2:$C$101,2,FALSE)," "))</f>
        <v>1</v>
      </c>
      <c r="K115" s="23">
        <f>IF(ISNUMBER(C115*J115),C115*J115," ")</f>
        <v>0.013217592592592593</v>
      </c>
    </row>
    <row r="116" spans="1:11" ht="12.75">
      <c r="A116" s="31">
        <v>109</v>
      </c>
      <c r="B116" s="21">
        <v>83</v>
      </c>
      <c r="C116" s="20">
        <v>0.013425925925925924</v>
      </c>
      <c r="D116" s="21" t="str">
        <f>VLOOKUP(B116,Entries!$A$2:$D$427,2,FALSE)</f>
        <v>Richard</v>
      </c>
      <c r="E116" s="21" t="str">
        <f>VLOOKUP(B116,Entries!$A$2:$D$427,3,FALSE)</f>
        <v>Jones</v>
      </c>
      <c r="F116" s="19" t="str">
        <f>VLOOKUP(B116,Entries!$A$2:$H$427,4,FALSE)</f>
        <v>City</v>
      </c>
      <c r="G116" s="19" t="str">
        <f>VLOOKUP(B116,Entries!$A$2:$H$427,5,FALSE)</f>
        <v>Welfare Reform</v>
      </c>
      <c r="H116" s="19" t="str">
        <f>VLOOKUP(B116,Entries!$A$2:$H$427,6,FALSE)</f>
        <v>m</v>
      </c>
      <c r="I116" s="19">
        <f>VLOOKUP(B116,Entries!$A$2:$H$427,7,FALSE)</f>
        <v>29</v>
      </c>
      <c r="J116" s="22">
        <f>IF(LEFT(H116,1)="M",VLOOKUP(I116,GradingM!$A$2:$C$106,2,FALSE),IF(LEFT(H116,1)="F",VLOOKUP(I116,GradingF!$A$2:$C$101,2,FALSE)," "))</f>
        <v>1</v>
      </c>
      <c r="K116" s="23">
        <f>IF(ISNUMBER(C116*J116),C116*J116," ")</f>
        <v>0.013425925925925924</v>
      </c>
    </row>
    <row r="117" spans="1:11" ht="12.75">
      <c r="A117" s="31">
        <v>110</v>
      </c>
      <c r="B117" s="21">
        <v>116</v>
      </c>
      <c r="C117" s="20">
        <v>0.013518518518518518</v>
      </c>
      <c r="D117" s="21" t="str">
        <f>VLOOKUP(B117,Entries!$A$2:$D$427,2,FALSE)</f>
        <v>Sumeera</v>
      </c>
      <c r="E117" s="21" t="str">
        <f>VLOOKUP(B117,Entries!$A$2:$D$427,3,FALSE)</f>
        <v>Ali</v>
      </c>
      <c r="F117" s="19" t="str">
        <f>VLOOKUP(B117,Entries!$A$2:$H$427,4,FALSE)</f>
        <v>County</v>
      </c>
      <c r="G117" s="19" t="str">
        <f>VLOOKUP(B117,Entries!$A$2:$H$427,5,FALSE)</f>
        <v>Running Fleet</v>
      </c>
      <c r="H117" s="19" t="str">
        <f>VLOOKUP(B117,Entries!$A$2:$H$427,6,FALSE)</f>
        <v>f</v>
      </c>
      <c r="I117" s="19">
        <f>VLOOKUP(B117,Entries!$A$2:$H$427,7,FALSE)</f>
        <v>33</v>
      </c>
      <c r="J117" s="22">
        <f>IF(LEFT(H117,1)="M",VLOOKUP(I117,GradingM!$A$2:$C$106,2,FALSE),IF(LEFT(H117,1)="F",VLOOKUP(I117,GradingF!$A$2:$C$101,2,FALSE)," "))</f>
        <v>1</v>
      </c>
      <c r="K117" s="23">
        <f>IF(ISNUMBER(C117*J117),C117*J117," ")</f>
        <v>0.013518518518518518</v>
      </c>
    </row>
    <row r="118" spans="1:11" ht="12.75">
      <c r="A118" s="31">
        <v>111</v>
      </c>
      <c r="B118" s="21">
        <v>40</v>
      </c>
      <c r="C118" s="20">
        <v>0.015150462962962963</v>
      </c>
      <c r="D118" s="21" t="str">
        <f>VLOOKUP(B118,Entries!$A$2:$D$427,2,FALSE)</f>
        <v>Jannette</v>
      </c>
      <c r="E118" s="21" t="str">
        <f>VLOOKUP(B118,Entries!$A$2:$D$427,3,FALSE)</f>
        <v>Smith</v>
      </c>
      <c r="F118" s="19" t="str">
        <f>VLOOKUP(B118,Entries!$A$2:$H$427,4,FALSE)</f>
        <v>county</v>
      </c>
      <c r="G118" s="19" t="str">
        <f>VLOOKUP(B118,Entries!$A$2:$H$427,5,FALSE)</f>
        <v>County Public Health</v>
      </c>
      <c r="H118" s="19" t="str">
        <f>VLOOKUP(B118,Entries!$A$2:$H$427,6,FALSE)</f>
        <v>fv</v>
      </c>
      <c r="I118" s="19">
        <f>VLOOKUP(B118,Entries!$A$2:$H$427,7,FALSE)</f>
        <v>48</v>
      </c>
      <c r="J118" s="22">
        <f>IF(LEFT(H118,1)="M",VLOOKUP(I118,GradingM!$A$2:$C$106,2,FALSE),IF(LEFT(H118,1)="F",VLOOKUP(I118,GradingF!$A$2:$C$101,2,FALSE)," "))</f>
        <v>0.8932</v>
      </c>
      <c r="K118" s="23">
        <f>IF(ISNUMBER(C118*J118),C118*J118," ")</f>
        <v>0.013532393518518518</v>
      </c>
    </row>
    <row r="119" spans="1:11" ht="12.75">
      <c r="A119" s="31">
        <v>112</v>
      </c>
      <c r="B119" s="21">
        <v>23</v>
      </c>
      <c r="C119" s="20">
        <v>0.013738425925925926</v>
      </c>
      <c r="D119" s="21" t="str">
        <f>VLOOKUP(B119,Entries!$A$2:$D$427,2,FALSE)</f>
        <v>Catherine</v>
      </c>
      <c r="E119" s="21" t="str">
        <f>VLOOKUP(B119,Entries!$A$2:$D$427,3,FALSE)</f>
        <v>Wood</v>
      </c>
      <c r="F119" s="19" t="str">
        <f>VLOOKUP(B119,Entries!$A$2:$H$427,4,FALSE)</f>
        <v>County</v>
      </c>
      <c r="G119" s="19" t="str">
        <f>VLOOKUP(B119,Entries!$A$2:$H$427,5,FALSE)</f>
        <v>In it for the cake</v>
      </c>
      <c r="H119" s="19" t="str">
        <f>VLOOKUP(B119,Entries!$A$2:$H$427,6,FALSE)</f>
        <v>fv</v>
      </c>
      <c r="I119" s="19">
        <f>VLOOKUP(B119,Entries!$A$2:$H$427,7,FALSE)</f>
        <v>35</v>
      </c>
      <c r="J119" s="22">
        <f>IF(LEFT(H119,1)="M",VLOOKUP(I119,GradingM!$A$2:$C$106,2,FALSE),IF(LEFT(H119,1)="F",VLOOKUP(I119,GradingF!$A$2:$C$101,2,FALSE)," "))</f>
        <v>0.9938</v>
      </c>
      <c r="K119" s="23">
        <f>IF(ISNUMBER(C119*J119),C119*J119," ")</f>
        <v>0.013653247685185187</v>
      </c>
    </row>
    <row r="120" spans="1:11" ht="12.75">
      <c r="A120" s="31">
        <v>113</v>
      </c>
      <c r="B120" s="21">
        <v>22</v>
      </c>
      <c r="C120" s="20">
        <v>0.013738425925925926</v>
      </c>
      <c r="D120" s="21" t="str">
        <f>VLOOKUP(B120,Entries!$A$2:$D$427,2,FALSE)</f>
        <v>David</v>
      </c>
      <c r="E120" s="21" t="str">
        <f>VLOOKUP(B120,Entries!$A$2:$D$427,3,FALSE)</f>
        <v>Upjohn</v>
      </c>
      <c r="F120" s="19" t="str">
        <f>VLOOKUP(B120,Entries!$A$2:$H$427,4,FALSE)</f>
        <v>County</v>
      </c>
      <c r="G120" s="19" t="str">
        <f>VLOOKUP(B120,Entries!$A$2:$H$427,5,FALSE)</f>
        <v>In it for the cake</v>
      </c>
      <c r="H120" s="19" t="str">
        <f>VLOOKUP(B120,Entries!$A$2:$H$427,6,FALSE)</f>
        <v>m</v>
      </c>
      <c r="I120" s="19">
        <f>VLOOKUP(B120,Entries!$A$2:$H$427,7,FALSE)</f>
        <v>25</v>
      </c>
      <c r="J120" s="22">
        <f>IF(LEFT(H120,1)="M",VLOOKUP(I120,GradingM!$A$2:$C$106,2,FALSE),IF(LEFT(H120,1)="F",VLOOKUP(I120,GradingF!$A$2:$C$101,2,FALSE)," "))</f>
        <v>1</v>
      </c>
      <c r="K120" s="23">
        <f>IF(ISNUMBER(C120*J120),C120*J120," ")</f>
        <v>0.013738425925925926</v>
      </c>
    </row>
    <row r="121" spans="1:11" ht="12.75">
      <c r="A121" s="31">
        <v>114</v>
      </c>
      <c r="B121" s="21">
        <v>81</v>
      </c>
      <c r="C121" s="20">
        <v>0.015081018518518516</v>
      </c>
      <c r="D121" s="21" t="str">
        <f>VLOOKUP(B121,Entries!$A$2:$D$427,2,FALSE)</f>
        <v>Catherine </v>
      </c>
      <c r="E121" s="21" t="str">
        <f>VLOOKUP(B121,Entries!$A$2:$D$427,3,FALSE)</f>
        <v>Arnold</v>
      </c>
      <c r="F121" s="19" t="str">
        <f>VLOOKUP(B121,Entries!$A$2:$H$427,4,FALSE)</f>
        <v>City</v>
      </c>
      <c r="G121" s="19" t="str">
        <f>VLOOKUP(B121,Entries!$A$2:$H$427,5,FALSE)</f>
        <v>Financial Services</v>
      </c>
      <c r="H121" s="19" t="str">
        <f>VLOOKUP(B121,Entries!$A$2:$H$427,6,FALSE)</f>
        <v>FV</v>
      </c>
      <c r="I121" s="19">
        <f>VLOOKUP(B121,Entries!$A$2:$H$427,7,FALSE)</f>
        <v>45</v>
      </c>
      <c r="J121" s="22">
        <f>IF(LEFT(H121,1)="M",VLOOKUP(I121,GradingM!$A$2:$C$106,2,FALSE),IF(LEFT(H121,1)="F",VLOOKUP(I121,GradingF!$A$2:$C$101,2,FALSE)," "))</f>
        <v>0.9172</v>
      </c>
      <c r="K121" s="23">
        <f>IF(ISNUMBER(C121*J121),C121*J121," ")</f>
        <v>0.013832310185185184</v>
      </c>
    </row>
    <row r="122" spans="1:11" ht="12.75">
      <c r="A122" s="31">
        <v>115</v>
      </c>
      <c r="B122" s="21">
        <v>34</v>
      </c>
      <c r="C122" s="20">
        <v>0.013958333333333335</v>
      </c>
      <c r="D122" s="21" t="str">
        <f>VLOOKUP(B122,Entries!$A$2:$D$427,2,FALSE)</f>
        <v>Paul</v>
      </c>
      <c r="E122" s="21" t="str">
        <f>VLOOKUP(B122,Entries!$A$2:$D$427,3,FALSE)</f>
        <v>Tallant</v>
      </c>
      <c r="F122" s="19" t="str">
        <f>VLOOKUP(B122,Entries!$A$2:$H$427,4,FALSE)</f>
        <v>County</v>
      </c>
      <c r="G122" s="19" t="str">
        <f>VLOOKUP(B122,Entries!$A$2:$H$427,5,FALSE)</f>
        <v>Human Resources</v>
      </c>
      <c r="H122" s="19" t="str">
        <f>VLOOKUP(B122,Entries!$A$2:$H$427,6,FALSE)</f>
        <v>m</v>
      </c>
      <c r="I122" s="19">
        <f>VLOOKUP(B122,Entries!$A$2:$H$427,7,FALSE)</f>
        <v>34</v>
      </c>
      <c r="J122" s="22">
        <f>IF(LEFT(H122,1)="M",VLOOKUP(I122,GradingM!$A$2:$C$106,2,FALSE),IF(LEFT(H122,1)="F",VLOOKUP(I122,GradingF!$A$2:$C$101,2,FALSE)," "))</f>
        <v>1</v>
      </c>
      <c r="K122" s="23">
        <f>IF(ISNUMBER(C122*J122),C122*J122," ")</f>
        <v>0.013958333333333335</v>
      </c>
    </row>
    <row r="123" spans="1:11" ht="12.75">
      <c r="A123" s="31">
        <v>116</v>
      </c>
      <c r="B123" s="21">
        <v>20</v>
      </c>
      <c r="C123" s="20">
        <v>0.014143518518518519</v>
      </c>
      <c r="D123" s="21" t="str">
        <f>VLOOKUP(B123,Entries!$A$2:$D$427,2,FALSE)</f>
        <v>Simon</v>
      </c>
      <c r="E123" s="21" t="str">
        <f>VLOOKUP(B123,Entries!$A$2:$D$427,3,FALSE)</f>
        <v>Chapman</v>
      </c>
      <c r="F123" s="19" t="str">
        <f>VLOOKUP(B123,Entries!$A$2:$H$427,4,FALSE)</f>
        <v>county</v>
      </c>
      <c r="G123" s="19" t="str">
        <f>VLOOKUP(B123,Entries!$A$2:$H$427,5,FALSE)</f>
        <v>In it for the cake</v>
      </c>
      <c r="H123" s="19" t="str">
        <f>VLOOKUP(B123,Entries!$A$2:$H$427,6,FALSE)</f>
        <v>m</v>
      </c>
      <c r="I123" s="19">
        <f>VLOOKUP(B123,Entries!$A$2:$H$427,7,FALSE)</f>
        <v>25</v>
      </c>
      <c r="J123" s="22">
        <f>IF(LEFT(H123,1)="M",VLOOKUP(I123,GradingM!$A$2:$C$106,2,FALSE),IF(LEFT(H123,1)="F",VLOOKUP(I123,GradingF!$A$2:$C$101,2,FALSE)," "))</f>
        <v>1</v>
      </c>
      <c r="K123" s="23">
        <f>IF(ISNUMBER(C123*J123),C123*J123," ")</f>
        <v>0.014143518518518519</v>
      </c>
    </row>
    <row r="124" spans="1:11" ht="12.75">
      <c r="A124" s="31">
        <v>117</v>
      </c>
      <c r="B124" s="21">
        <v>108</v>
      </c>
      <c r="C124" s="20">
        <v>0.014317129629629631</v>
      </c>
      <c r="D124" s="21" t="str">
        <f>VLOOKUP(B124,Entries!$A$2:$D$427,2,FALSE)</f>
        <v>Richard</v>
      </c>
      <c r="E124" s="21" t="str">
        <f>VLOOKUP(B124,Entries!$A$2:$D$427,3,FALSE)</f>
        <v>Oliver</v>
      </c>
      <c r="F124" s="19" t="str">
        <f>VLOOKUP(B124,Entries!$A$2:$H$427,4,FALSE)</f>
        <v>County</v>
      </c>
      <c r="G124" s="19" t="str">
        <f>VLOOKUP(B124,Entries!$A$2:$H$427,5,FALSE)</f>
        <v>Infrastructure Funding</v>
      </c>
      <c r="H124" s="19" t="str">
        <f>VLOOKUP(B124,Entries!$A$2:$H$427,6,FALSE)</f>
        <v>mv</v>
      </c>
      <c r="I124" s="19">
        <f>VLOOKUP(B124,Entries!$A$2:$H$427,7,FALSE)</f>
        <v>36</v>
      </c>
      <c r="J124" s="22">
        <f>IF(LEFT(H124,1)="M",VLOOKUP(I124,GradingM!$A$2:$C$106,2,FALSE),IF(LEFT(H124,1)="F",VLOOKUP(I124,GradingF!$A$2:$C$101,2,FALSE)," "))</f>
        <v>0.9934</v>
      </c>
      <c r="K124" s="23">
        <f>IF(ISNUMBER(C124*J124),C124*J124," ")</f>
        <v>0.014222636574074075</v>
      </c>
    </row>
    <row r="125" spans="1:11" ht="12.75">
      <c r="A125" s="31">
        <v>118</v>
      </c>
      <c r="B125" s="21">
        <v>149</v>
      </c>
      <c r="C125" s="20">
        <v>0.014340277777777776</v>
      </c>
      <c r="D125" s="21" t="str">
        <f>VLOOKUP(B125,Entries!$A$2:$D$427,2,FALSE)</f>
        <v>Natalie </v>
      </c>
      <c r="E125" s="21" t="str">
        <f>VLOOKUP(B125,Entries!$A$2:$D$427,3,FALSE)</f>
        <v>Burrows</v>
      </c>
      <c r="F125" s="19" t="str">
        <f>VLOOKUP(B125,Entries!$A$2:$H$427,4,FALSE)</f>
        <v>guest</v>
      </c>
      <c r="G125" s="19" t="str">
        <f>VLOOKUP(B125,Entries!$A$2:$H$427,5,FALSE)</f>
        <v>OUIT Services</v>
      </c>
      <c r="H125" s="19" t="str">
        <f>VLOOKUP(B125,Entries!$A$2:$H$427,6,FALSE)</f>
        <v>f</v>
      </c>
      <c r="I125" s="19">
        <f>VLOOKUP(B125,Entries!$A$2:$H$427,7,FALSE)</f>
        <v>31</v>
      </c>
      <c r="J125" s="22">
        <f>IF(LEFT(H125,1)="M",VLOOKUP(I125,GradingM!$A$2:$C$106,2,FALSE),IF(LEFT(H125,1)="F",VLOOKUP(I125,GradingF!$A$2:$C$101,2,FALSE)," "))</f>
        <v>1</v>
      </c>
      <c r="K125" s="23">
        <f>IF(ISNUMBER(C125*J125),C125*J125," ")</f>
        <v>0.014340277777777776</v>
      </c>
    </row>
    <row r="126" spans="1:11" ht="12.75">
      <c r="A126" s="31">
        <v>119</v>
      </c>
      <c r="B126" s="21">
        <v>92</v>
      </c>
      <c r="C126" s="20">
        <v>0.014374999999999999</v>
      </c>
      <c r="D126" s="21" t="str">
        <f>VLOOKUP(B126,Entries!$A$2:$D$427,2,FALSE)</f>
        <v>Sara</v>
      </c>
      <c r="E126" s="21" t="str">
        <f>VLOOKUP(B126,Entries!$A$2:$D$427,3,FALSE)</f>
        <v>Malyon</v>
      </c>
      <c r="F126" s="19" t="str">
        <f>VLOOKUP(B126,Entries!$A$2:$H$427,4,FALSE)</f>
        <v>City</v>
      </c>
      <c r="G126" s="19" t="str">
        <f>VLOOKUP(B126,Entries!$A$2:$H$427,5,FALSE)</f>
        <v>Environmental Health</v>
      </c>
      <c r="H126" s="19" t="str">
        <f>VLOOKUP(B126,Entries!$A$2:$H$427,6,FALSE)</f>
        <v>f</v>
      </c>
      <c r="I126" s="19">
        <f>VLOOKUP(B126,Entries!$A$2:$H$427,7,FALSE)</f>
        <v>34</v>
      </c>
      <c r="J126" s="22">
        <f>IF(LEFT(H126,1)="M",VLOOKUP(I126,GradingM!$A$2:$C$106,2,FALSE),IF(LEFT(H126,1)="F",VLOOKUP(I126,GradingF!$A$2:$C$101,2,FALSE)," "))</f>
        <v>1</v>
      </c>
      <c r="K126" s="23">
        <f>IF(ISNUMBER(C126*J126),C126*J126," ")</f>
        <v>0.014374999999999999</v>
      </c>
    </row>
    <row r="127" spans="1:11" ht="12.75">
      <c r="A127" s="31">
        <v>120</v>
      </c>
      <c r="B127" s="21">
        <v>106</v>
      </c>
      <c r="C127" s="20">
        <v>0.014826388888888889</v>
      </c>
      <c r="D127" s="21" t="str">
        <f>VLOOKUP(B127,Entries!$A$2:$D$427,2,FALSE)</f>
        <v>Michael </v>
      </c>
      <c r="E127" s="21" t="str">
        <f>VLOOKUP(B127,Entries!$A$2:$D$427,3,FALSE)</f>
        <v>Woods</v>
      </c>
      <c r="F127" s="19" t="str">
        <f>VLOOKUP(B127,Entries!$A$2:$H$427,4,FALSE)</f>
        <v>City</v>
      </c>
      <c r="G127" s="19" t="str">
        <f>VLOOKUP(B127,Entries!$A$2:$H$427,5,FALSE)</f>
        <v>Active Communities</v>
      </c>
      <c r="H127" s="19" t="str">
        <f>VLOOKUP(B127,Entries!$A$2:$H$427,6,FALSE)</f>
        <v>m</v>
      </c>
      <c r="I127" s="19">
        <f>VLOOKUP(B127,Entries!$A$2:$H$427,7,FALSE)</f>
        <v>25</v>
      </c>
      <c r="J127" s="22">
        <f>IF(LEFT(H127,1)="M",VLOOKUP(I127,GradingM!$A$2:$C$106,2,FALSE),IF(LEFT(H127,1)="F",VLOOKUP(I127,GradingF!$A$2:$C$101,2,FALSE)," "))</f>
        <v>1</v>
      </c>
      <c r="K127" s="23">
        <f>IF(ISNUMBER(C127*J127),C127*J127," ")</f>
        <v>0.014826388888888889</v>
      </c>
    </row>
    <row r="128" spans="1:11" ht="12.75">
      <c r="A128" s="31">
        <v>121</v>
      </c>
      <c r="B128" s="21">
        <v>102</v>
      </c>
      <c r="C128" s="20">
        <v>0.014826388888888889</v>
      </c>
      <c r="D128" s="21" t="str">
        <f>VLOOKUP(B128,Entries!$A$2:$D$427,2,FALSE)</f>
        <v>James</v>
      </c>
      <c r="E128" s="21" t="str">
        <f>VLOOKUP(B128,Entries!$A$2:$D$427,3,FALSE)</f>
        <v>Baughan</v>
      </c>
      <c r="F128" s="19" t="str">
        <f>VLOOKUP(B128,Entries!$A$2:$H$427,4,FALSE)</f>
        <v>City</v>
      </c>
      <c r="G128" s="19" t="str">
        <f>VLOOKUP(B128,Entries!$A$2:$H$427,5,FALSE)</f>
        <v>Active Communities</v>
      </c>
      <c r="H128" s="19" t="str">
        <f>VLOOKUP(B128,Entries!$A$2:$H$427,6,FALSE)</f>
        <v>m</v>
      </c>
      <c r="I128" s="19">
        <f>VLOOKUP(B128,Entries!$A$2:$H$427,7,FALSE)</f>
        <v>27</v>
      </c>
      <c r="J128" s="22">
        <f>IF(LEFT(H128,1)="M",VLOOKUP(I128,GradingM!$A$2:$C$106,2,FALSE),IF(LEFT(H128,1)="F",VLOOKUP(I128,GradingF!$A$2:$C$101,2,FALSE)," "))</f>
        <v>1</v>
      </c>
      <c r="K128" s="23">
        <f>IF(ISNUMBER(C128*J128),C128*J128," ")</f>
        <v>0.014826388888888889</v>
      </c>
    </row>
    <row r="129" spans="1:11" ht="12.75">
      <c r="A129" s="31">
        <v>122</v>
      </c>
      <c r="B129" s="21">
        <v>126</v>
      </c>
      <c r="C129" s="20">
        <v>0.016064814814814813</v>
      </c>
      <c r="D129" s="21" t="str">
        <f>VLOOKUP(B129,Entries!$A$2:$D$427,2,FALSE)</f>
        <v>Jackie </v>
      </c>
      <c r="E129" s="21" t="str">
        <f>VLOOKUP(B129,Entries!$A$2:$D$427,3,FALSE)</f>
        <v>Williams</v>
      </c>
      <c r="F129" s="19" t="str">
        <f>VLOOKUP(B129,Entries!$A$2:$H$427,4,FALSE)</f>
        <v>City</v>
      </c>
      <c r="G129" s="19" t="str">
        <f>VLOOKUP(B129,Entries!$A$2:$H$427,5,FALSE)</f>
        <v>Environmental Sustainability</v>
      </c>
      <c r="H129" s="19" t="str">
        <f>VLOOKUP(B129,Entries!$A$2:$H$427,6,FALSE)</f>
        <v>fv</v>
      </c>
      <c r="I129" s="19">
        <f>VLOOKUP(B129,Entries!$A$2:$H$427,7,FALSE)</f>
        <v>43</v>
      </c>
      <c r="J129" s="22">
        <f>IF(LEFT(H129,1)="M",VLOOKUP(I129,GradingM!$A$2:$C$106,2,FALSE),IF(LEFT(H129,1)="F",VLOOKUP(I129,GradingF!$A$2:$C$101,2,FALSE)," "))</f>
        <v>0.933</v>
      </c>
      <c r="K129" s="23">
        <f>IF(ISNUMBER(C129*J129),C129*J129," ")</f>
        <v>0.01498847222222222</v>
      </c>
    </row>
    <row r="130" spans="1:11" ht="12.75">
      <c r="A130" s="31">
        <v>123</v>
      </c>
      <c r="B130" s="21">
        <v>59</v>
      </c>
      <c r="C130" s="20">
        <v>0.01511574074074074</v>
      </c>
      <c r="D130" s="21" t="str">
        <f>VLOOKUP(B130,Entries!$A$2:$D$427,2,FALSE)</f>
        <v>Helen </v>
      </c>
      <c r="E130" s="21" t="str">
        <f>VLOOKUP(B130,Entries!$A$2:$D$427,3,FALSE)</f>
        <v>Smith</v>
      </c>
      <c r="F130" s="19" t="str">
        <f>VLOOKUP(B130,Entries!$A$2:$H$427,4,FALSE)</f>
        <v>County</v>
      </c>
      <c r="G130" s="19" t="str">
        <f>VLOOKUP(B130,Entries!$A$2:$H$427,5,FALSE)</f>
        <v>Running Fleet</v>
      </c>
      <c r="H130" s="19" t="str">
        <f>VLOOKUP(B130,Entries!$A$2:$H$427,6,FALSE)</f>
        <v>f</v>
      </c>
      <c r="I130" s="19">
        <f>VLOOKUP(B130,Entries!$A$2:$H$427,7,FALSE)</f>
        <v>28</v>
      </c>
      <c r="J130" s="22">
        <f>IF(LEFT(H130,1)="M",VLOOKUP(I130,GradingM!$A$2:$C$106,2,FALSE),IF(LEFT(H130,1)="F",VLOOKUP(I130,GradingF!$A$2:$C$101,2,FALSE)," "))</f>
        <v>1</v>
      </c>
      <c r="K130" s="23">
        <f>IF(ISNUMBER(C130*J130),C130*J130," ")</f>
        <v>0.01511574074074074</v>
      </c>
    </row>
    <row r="131" spans="1:11" ht="12.75">
      <c r="A131" s="31">
        <v>124</v>
      </c>
      <c r="B131" s="21">
        <v>84</v>
      </c>
      <c r="C131" s="20">
        <v>0.015613425925925926</v>
      </c>
      <c r="D131" s="21" t="str">
        <f>VLOOKUP(B131,Entries!$A$2:$D$427,2,FALSE)</f>
        <v>Sian</v>
      </c>
      <c r="E131" s="21" t="str">
        <f>VLOOKUP(B131,Entries!$A$2:$D$427,3,FALSE)</f>
        <v>Price</v>
      </c>
      <c r="F131" s="19" t="str">
        <f>VLOOKUP(B131,Entries!$A$2:$H$427,4,FALSE)</f>
        <v>City</v>
      </c>
      <c r="G131" s="19" t="str">
        <f>VLOOKUP(B131,Entries!$A$2:$H$427,5,FALSE)</f>
        <v>Revenues</v>
      </c>
      <c r="H131" s="19" t="str">
        <f>VLOOKUP(B131,Entries!$A$2:$H$427,6,FALSE)</f>
        <v>FV</v>
      </c>
      <c r="I131" s="19">
        <f>VLOOKUP(B131,Entries!$A$2:$H$427,7,FALSE)</f>
        <v>38</v>
      </c>
      <c r="J131" s="22">
        <f>IF(LEFT(H131,1)="M",VLOOKUP(I131,GradingM!$A$2:$C$106,2,FALSE),IF(LEFT(H131,1)="F",VLOOKUP(I131,GradingF!$A$2:$C$101,2,FALSE)," "))</f>
        <v>0.9721</v>
      </c>
      <c r="K131" s="23">
        <f>IF(ISNUMBER(C131*J131),C131*J131," ")</f>
        <v>0.015177811342592593</v>
      </c>
    </row>
    <row r="132" spans="1:11" ht="12.75">
      <c r="A132" s="31">
        <v>125</v>
      </c>
      <c r="B132" s="21">
        <v>135</v>
      </c>
      <c r="C132" s="20">
        <v>0.015671296296296298</v>
      </c>
      <c r="D132" s="21" t="str">
        <f>VLOOKUP(B132,Entries!$A$2:$D$427,2,FALSE)</f>
        <v>Louise </v>
      </c>
      <c r="E132" s="21" t="str">
        <f>VLOOKUP(B132,Entries!$A$2:$D$427,3,FALSE)</f>
        <v>Chandler</v>
      </c>
      <c r="F132" s="19" t="str">
        <f>VLOOKUP(B132,Entries!$A$2:$H$427,4,FALSE)</f>
        <v>County</v>
      </c>
      <c r="G132" s="19" t="str">
        <f>VLOOKUP(B132,Entries!$A$2:$H$427,5,FALSE)</f>
        <v>Media &amp; Communications</v>
      </c>
      <c r="H132" s="19" t="str">
        <f>VLOOKUP(B132,Entries!$A$2:$H$427,6,FALSE)</f>
        <v>fv</v>
      </c>
      <c r="I132" s="19">
        <f>VLOOKUP(B132,Entries!$A$2:$H$427,7,FALSE)</f>
        <v>38</v>
      </c>
      <c r="J132" s="22">
        <f>IF(LEFT(H132,1)="M",VLOOKUP(I132,GradingM!$A$2:$C$106,2,FALSE),IF(LEFT(H132,1)="F",VLOOKUP(I132,GradingF!$A$2:$C$101,2,FALSE)," "))</f>
        <v>0.9721</v>
      </c>
      <c r="K132" s="23">
        <f>IF(ISNUMBER(C132*J132),C132*J132," ")</f>
        <v>0.01523406712962963</v>
      </c>
    </row>
    <row r="133" spans="1:11" ht="12.75">
      <c r="A133" s="31">
        <v>126</v>
      </c>
      <c r="B133" s="21">
        <v>86</v>
      </c>
      <c r="C133" s="20">
        <v>0.016064814814814813</v>
      </c>
      <c r="D133" s="21" t="str">
        <f>VLOOKUP(B133,Entries!$A$2:$D$427,2,FALSE)</f>
        <v>Andy </v>
      </c>
      <c r="E133" s="21" t="str">
        <f>VLOOKUP(B133,Entries!$A$2:$D$427,3,FALSE)</f>
        <v>Ward</v>
      </c>
      <c r="F133" s="19" t="str">
        <f>VLOOKUP(B133,Entries!$A$2:$H$427,4,FALSE)</f>
        <v>City</v>
      </c>
      <c r="G133" s="19" t="str">
        <f>VLOOKUP(B133,Entries!$A$2:$H$427,5,FALSE)</f>
        <v>Financial Services</v>
      </c>
      <c r="H133" s="19" t="str">
        <f>VLOOKUP(B133,Entries!$A$2:$H$427,6,FALSE)</f>
        <v>m</v>
      </c>
      <c r="I133" s="19">
        <f>VLOOKUP(B133,Entries!$A$2:$H$427,7,FALSE)</f>
        <v>39</v>
      </c>
      <c r="J133" s="22">
        <f>IF(LEFT(H133,1)="M",VLOOKUP(I133,GradingM!$A$2:$C$106,2,FALSE),IF(LEFT(H133,1)="F",VLOOKUP(I133,GradingF!$A$2:$C$101,2,FALSE)," "))</f>
        <v>0.9729</v>
      </c>
      <c r="K133" s="23">
        <f>IF(ISNUMBER(C133*J133),C133*J133," ")</f>
        <v>0.015629458333333332</v>
      </c>
    </row>
    <row r="134" spans="1:11" ht="12.75">
      <c r="A134" s="31">
        <v>127</v>
      </c>
      <c r="B134" s="21">
        <v>85</v>
      </c>
      <c r="C134" s="20">
        <v>0.016064814814814813</v>
      </c>
      <c r="D134" s="21" t="str">
        <f>VLOOKUP(B134,Entries!$A$2:$D$427,2,FALSE)</f>
        <v>Matt</v>
      </c>
      <c r="E134" s="21" t="str">
        <f>VLOOKUP(B134,Entries!$A$2:$D$427,3,FALSE)</f>
        <v>Stevenson</v>
      </c>
      <c r="F134" s="19" t="str">
        <f>VLOOKUP(B134,Entries!$A$2:$H$427,4,FALSE)</f>
        <v>City</v>
      </c>
      <c r="G134" s="19" t="str">
        <f>VLOOKUP(B134,Entries!$A$2:$H$427,5,FALSE)</f>
        <v>Financial Services</v>
      </c>
      <c r="H134" s="19" t="str">
        <f>VLOOKUP(B134,Entries!$A$2:$H$427,6,FALSE)</f>
        <v>m</v>
      </c>
      <c r="I134" s="19">
        <f>VLOOKUP(B134,Entries!$A$2:$H$427,7,FALSE)</f>
        <v>38</v>
      </c>
      <c r="J134" s="22">
        <f>IF(LEFT(H134,1)="M",VLOOKUP(I134,GradingM!$A$2:$C$106,2,FALSE),IF(LEFT(H134,1)="F",VLOOKUP(I134,GradingF!$A$2:$C$101,2,FALSE)," "))</f>
        <v>0.9797</v>
      </c>
      <c r="K134" s="23">
        <f>IF(ISNUMBER(C134*J134),C134*J134," ")</f>
        <v>0.01573869907407407</v>
      </c>
    </row>
    <row r="135" spans="1:11" ht="12.75">
      <c r="A135" s="31">
        <v>128</v>
      </c>
      <c r="B135" s="21">
        <v>107</v>
      </c>
      <c r="C135" s="20">
        <v>0.020196759259259258</v>
      </c>
      <c r="D135" s="21" t="str">
        <f>VLOOKUP(B135,Entries!$A$2:$D$427,2,FALSE)</f>
        <v>Chris</v>
      </c>
      <c r="E135" s="21" t="str">
        <f>VLOOKUP(B135,Entries!$A$2:$D$427,3,FALSE)</f>
        <v>Stevenson</v>
      </c>
      <c r="F135" s="19" t="str">
        <f>VLOOKUP(B135,Entries!$A$2:$H$427,4,FALSE)</f>
        <v>County</v>
      </c>
      <c r="G135" s="19" t="str">
        <f>VLOOKUP(B135,Entries!$A$2:$H$427,5,FALSE)</f>
        <v>Infrastructure Funding</v>
      </c>
      <c r="H135" s="19" t="str">
        <f>VLOOKUP(B135,Entries!$A$2:$H$427,6,FALSE)</f>
        <v>FV</v>
      </c>
      <c r="I135" s="19">
        <f>VLOOKUP(B135,Entries!$A$2:$H$427,7,FALSE)</f>
        <v>59</v>
      </c>
      <c r="J135" s="22">
        <f>IF(LEFT(H135,1)="M",VLOOKUP(I135,GradingM!$A$2:$C$106,2,FALSE),IF(LEFT(H135,1)="F",VLOOKUP(I135,GradingF!$A$2:$C$101,2,FALSE)," "))</f>
        <v>0.8019000000000001</v>
      </c>
      <c r="K135" s="23">
        <f>IF(ISNUMBER(C135*J135),C135*J135," ")</f>
        <v>0.01619578125</v>
      </c>
    </row>
    <row r="136" spans="1:11" ht="12.75">
      <c r="A136" s="31">
        <v>129</v>
      </c>
      <c r="B136" s="21">
        <v>101</v>
      </c>
      <c r="C136" s="20">
        <v>0.016319444444444445</v>
      </c>
      <c r="D136" s="21" t="str">
        <f>VLOOKUP(B136,Entries!$A$2:$D$427,2,FALSE)</f>
        <v>Paul</v>
      </c>
      <c r="E136" s="21" t="str">
        <f>VLOOKUP(B136,Entries!$A$2:$D$427,3,FALSE)</f>
        <v>Backman</v>
      </c>
      <c r="F136" s="19" t="str">
        <f>VLOOKUP(B136,Entries!$A$2:$H$427,4,FALSE)</f>
        <v>City</v>
      </c>
      <c r="G136" s="19" t="str">
        <f>VLOOKUP(B136,Entries!$A$2:$H$427,5,FALSE)</f>
        <v>Active Communities</v>
      </c>
      <c r="H136" s="19" t="str">
        <f>VLOOKUP(B136,Entries!$A$2:$H$427,6,FALSE)</f>
        <v>m</v>
      </c>
      <c r="I136" s="19">
        <f>VLOOKUP(B136,Entries!$A$2:$H$427,7,FALSE)</f>
        <v>33</v>
      </c>
      <c r="J136" s="22">
        <f>IF(LEFT(H136,1)="M",VLOOKUP(I136,GradingM!$A$2:$C$106,2,FALSE),IF(LEFT(H136,1)="F",VLOOKUP(I136,GradingF!$A$2:$C$101,2,FALSE)," "))</f>
        <v>1</v>
      </c>
      <c r="K136" s="23">
        <f>IF(ISNUMBER(C136*J136),C136*J136," ")</f>
        <v>0.016319444444444445</v>
      </c>
    </row>
    <row r="137" spans="1:11" ht="12.75">
      <c r="A137" s="31">
        <v>130</v>
      </c>
      <c r="B137" s="21">
        <v>103</v>
      </c>
      <c r="C137" s="20">
        <v>0.016319444444444445</v>
      </c>
      <c r="D137" s="21" t="str">
        <f>VLOOKUP(B137,Entries!$A$2:$D$427,2,FALSE)</f>
        <v>Claire</v>
      </c>
      <c r="E137" s="21" t="str">
        <f>VLOOKUP(B137,Entries!$A$2:$D$427,3,FALSE)</f>
        <v>Clayson</v>
      </c>
      <c r="F137" s="19" t="str">
        <f>VLOOKUP(B137,Entries!$A$2:$H$427,4,FALSE)</f>
        <v>City</v>
      </c>
      <c r="G137" s="19" t="str">
        <f>VLOOKUP(B137,Entries!$A$2:$H$427,5,FALSE)</f>
        <v>Active Communities</v>
      </c>
      <c r="H137" s="19" t="str">
        <f>VLOOKUP(B137,Entries!$A$2:$H$427,6,FALSE)</f>
        <v>F</v>
      </c>
      <c r="I137" s="19">
        <f>VLOOKUP(B137,Entries!$A$2:$H$427,7,FALSE)</f>
        <v>31</v>
      </c>
      <c r="J137" s="22">
        <f>IF(LEFT(H137,1)="M",VLOOKUP(I137,GradingM!$A$2:$C$106,2,FALSE),IF(LEFT(H137,1)="F",VLOOKUP(I137,GradingF!$A$2:$C$101,2,FALSE)," "))</f>
        <v>1</v>
      </c>
      <c r="K137" s="23">
        <f>IF(ISNUMBER(C137*J137),C137*J137," ")</f>
        <v>0.016319444444444445</v>
      </c>
    </row>
    <row r="138" spans="1:11" ht="12.75">
      <c r="A138" s="31">
        <v>131</v>
      </c>
      <c r="B138" s="21">
        <v>100</v>
      </c>
      <c r="C138" s="20">
        <v>0.01724537037037037</v>
      </c>
      <c r="D138" s="21" t="str">
        <f>VLOOKUP(B138,Entries!$A$2:$D$427,2,FALSE)</f>
        <v>Emma</v>
      </c>
      <c r="E138" s="21" t="str">
        <f>VLOOKUP(B138,Entries!$A$2:$D$427,3,FALSE)</f>
        <v>Burson</v>
      </c>
      <c r="F138" s="19" t="str">
        <f>VLOOKUP(B138,Entries!$A$2:$H$427,4,FALSE)</f>
        <v>City</v>
      </c>
      <c r="G138" s="19" t="str">
        <f>VLOOKUP(B138,Entries!$A$2:$H$427,5,FALSE)</f>
        <v>Financial Services</v>
      </c>
      <c r="H138" s="19" t="str">
        <f>VLOOKUP(B138,Entries!$A$2:$H$427,6,FALSE)</f>
        <v>fv</v>
      </c>
      <c r="I138" s="19">
        <f>VLOOKUP(B138,Entries!$A$2:$H$427,7,FALSE)</f>
        <v>39</v>
      </c>
      <c r="J138" s="22">
        <f>IF(LEFT(H138,1)="M",VLOOKUP(I138,GradingM!$A$2:$C$106,2,FALSE),IF(LEFT(H138,1)="F",VLOOKUP(I138,GradingF!$A$2:$C$101,2,FALSE)," "))</f>
        <v>0.9643</v>
      </c>
      <c r="K138" s="23">
        <f>IF(ISNUMBER(C138*J138),C138*J138," ")</f>
        <v>0.01662971064814815</v>
      </c>
    </row>
    <row r="139" spans="1:11" ht="12.75">
      <c r="A139" s="31">
        <v>132</v>
      </c>
      <c r="B139" s="21">
        <v>36</v>
      </c>
      <c r="C139" s="20">
        <v>0.018379629629629628</v>
      </c>
      <c r="D139" s="21" t="str">
        <f>VLOOKUP(B139,Entries!$A$2:$D$427,2,FALSE)</f>
        <v>Donna </v>
      </c>
      <c r="E139" s="21" t="str">
        <f>VLOOKUP(B139,Entries!$A$2:$D$427,3,FALSE)</f>
        <v>Husband</v>
      </c>
      <c r="F139" s="19" t="str">
        <f>VLOOKUP(B139,Entries!$A$2:$H$427,4,FALSE)</f>
        <v>County</v>
      </c>
      <c r="G139" s="19" t="str">
        <f>VLOOKUP(B139,Entries!$A$2:$H$427,5,FALSE)</f>
        <v>Public Health</v>
      </c>
      <c r="H139" s="19" t="str">
        <f>VLOOKUP(B139,Entries!$A$2:$H$427,6,FALSE)</f>
        <v>fv</v>
      </c>
      <c r="I139" s="19">
        <f>VLOOKUP(B139,Entries!$A$2:$H$427,7,FALSE)</f>
        <v>45</v>
      </c>
      <c r="J139" s="22">
        <f>IF(LEFT(H139,1)="M",VLOOKUP(I139,GradingM!$A$2:$C$106,2,FALSE),IF(LEFT(H139,1)="F",VLOOKUP(I139,GradingF!$A$2:$C$101,2,FALSE)," "))</f>
        <v>0.9172</v>
      </c>
      <c r="K139" s="23">
        <f>IF(ISNUMBER(C139*J139),C139*J139," ")</f>
        <v>0.016857796296296294</v>
      </c>
    </row>
    <row r="140" spans="1:11" ht="12.75">
      <c r="A140" s="31">
        <v>133</v>
      </c>
      <c r="B140" s="21">
        <v>109</v>
      </c>
      <c r="C140" s="20">
        <v>0.020196759259259258</v>
      </c>
      <c r="D140" s="21" t="str">
        <f>VLOOKUP(B140,Entries!$A$2:$D$427,2,FALSE)</f>
        <v>Geri</v>
      </c>
      <c r="E140" s="21" t="str">
        <f>VLOOKUP(B140,Entries!$A$2:$D$427,3,FALSE)</f>
        <v>Beekmeyer</v>
      </c>
      <c r="F140" s="19" t="str">
        <f>VLOOKUP(B140,Entries!$A$2:$H$427,4,FALSE)</f>
        <v>County</v>
      </c>
      <c r="G140" s="19" t="str">
        <f>VLOOKUP(B140,Entries!$A$2:$H$427,5,FALSE)</f>
        <v>Infrastructure Funding</v>
      </c>
      <c r="H140" s="19" t="str">
        <f>VLOOKUP(B140,Entries!$A$2:$H$427,6,FALSE)</f>
        <v>fv</v>
      </c>
      <c r="I140" s="19">
        <f>VLOOKUP(B140,Entries!$A$2:$H$427,7,FALSE)</f>
        <v>55</v>
      </c>
      <c r="J140" s="22">
        <f>IF(LEFT(H140,1)="M",VLOOKUP(I140,GradingM!$A$2:$C$106,2,FALSE),IF(LEFT(H140,1)="F",VLOOKUP(I140,GradingF!$A$2:$C$101,2,FALSE)," "))</f>
        <v>0.8362</v>
      </c>
      <c r="K140" s="23">
        <f>IF(ISNUMBER(C140*J140),C140*J140," ")</f>
        <v>0.016888530092592592</v>
      </c>
    </row>
    <row r="141" spans="1:11" ht="12.75">
      <c r="A141" s="31">
        <v>134</v>
      </c>
      <c r="B141" s="21">
        <v>114</v>
      </c>
      <c r="C141" s="20">
        <v>0.01709490740740741</v>
      </c>
      <c r="D141" s="21" t="str">
        <f>VLOOKUP(B141,Entries!$A$2:$D$427,2,FALSE)</f>
        <v>Maria</v>
      </c>
      <c r="E141" s="21" t="str">
        <f>VLOOKUP(B141,Entries!$A$2:$D$427,3,FALSE)</f>
        <v>Pariots</v>
      </c>
      <c r="F141" s="19" t="str">
        <f>VLOOKUP(B141,Entries!$A$2:$H$427,4,FALSE)</f>
        <v>County</v>
      </c>
      <c r="G141" s="19" t="str">
        <f>VLOOKUP(B141,Entries!$A$2:$H$427,5,FALSE)</f>
        <v>Running Fleet</v>
      </c>
      <c r="H141" s="19" t="str">
        <f>VLOOKUP(B141,Entries!$A$2:$H$427,6,FALSE)</f>
        <v>f</v>
      </c>
      <c r="I141" s="19">
        <f>VLOOKUP(B141,Entries!$A$2:$H$427,7,FALSE)</f>
        <v>29</v>
      </c>
      <c r="J141" s="22">
        <f>IF(LEFT(H141,1)="M",VLOOKUP(I141,GradingM!$A$2:$C$106,2,FALSE),IF(LEFT(H141,1)="F",VLOOKUP(I141,GradingF!$A$2:$C$101,2,FALSE)," "))</f>
        <v>1</v>
      </c>
      <c r="K141" s="23">
        <f>IF(ISNUMBER(C141*J141),C141*J141," ")</f>
        <v>0.01709490740740741</v>
      </c>
    </row>
    <row r="142" spans="1:11" ht="12.75">
      <c r="A142" s="31">
        <v>135</v>
      </c>
      <c r="B142" s="21">
        <v>176</v>
      </c>
      <c r="C142" s="20">
        <v>0.017233796296296296</v>
      </c>
      <c r="D142" s="21" t="str">
        <f>VLOOKUP(B142,Entries!$A$2:$D$427,2,FALSE)</f>
        <v>Michelle</v>
      </c>
      <c r="E142" s="21" t="str">
        <f>VLOOKUP(B142,Entries!$A$2:$D$427,3,FALSE)</f>
        <v>Plowman</v>
      </c>
      <c r="F142" s="19" t="str">
        <f>VLOOKUP(B142,Entries!$A$2:$H$427,4,FALSE)</f>
        <v>County</v>
      </c>
      <c r="G142" s="19" t="str">
        <f>VLOOKUP(B142,Entries!$A$2:$H$427,5,FALSE)</f>
        <v>Road Agreements</v>
      </c>
      <c r="H142" s="19" t="str">
        <f>VLOOKUP(B142,Entries!$A$2:$H$427,6,FALSE)</f>
        <v>F</v>
      </c>
      <c r="I142" s="19">
        <f>VLOOKUP(B142,Entries!$A$2:$H$427,7,FALSE)</f>
        <v>28</v>
      </c>
      <c r="J142" s="22">
        <f>IF(LEFT(H142,1)="M",VLOOKUP(I142,GradingM!$A$2:$C$106,2,FALSE),IF(LEFT(H142,1)="F",VLOOKUP(I142,GradingF!$A$2:$C$101,2,FALSE)," "))</f>
        <v>1</v>
      </c>
      <c r="K142" s="23">
        <f>IF(ISNUMBER(C142*J142),C142*J142," ")</f>
        <v>0.017233796296296296</v>
      </c>
    </row>
    <row r="143" spans="1:11" ht="12.75">
      <c r="A143" s="31">
        <v>136</v>
      </c>
      <c r="B143" s="21">
        <v>80</v>
      </c>
      <c r="C143" s="20">
        <v>0.018206018518518517</v>
      </c>
      <c r="D143" s="21" t="str">
        <f>VLOOKUP(B143,Entries!$A$2:$D$427,2,FALSE)</f>
        <v>David </v>
      </c>
      <c r="E143" s="21" t="str">
        <f>VLOOKUP(B143,Entries!$A$2:$D$427,3,FALSE)</f>
        <v>Morrell</v>
      </c>
      <c r="F143" s="19" t="str">
        <f>VLOOKUP(B143,Entries!$A$2:$H$427,4,FALSE)</f>
        <v>City</v>
      </c>
      <c r="G143" s="19" t="str">
        <f>VLOOKUP(B143,Entries!$A$2:$H$427,5,FALSE)</f>
        <v>Rose Hill Comm Centre</v>
      </c>
      <c r="H143" s="19" t="str">
        <f>VLOOKUP(B143,Entries!$A$2:$H$427,6,FALSE)</f>
        <v>m</v>
      </c>
      <c r="I143" s="19">
        <f>VLOOKUP(B143,Entries!$A$2:$H$427,7,FALSE)</f>
        <v>33</v>
      </c>
      <c r="J143" s="22">
        <f>IF(LEFT(H143,1)="M",VLOOKUP(I143,GradingM!$A$2:$C$106,2,FALSE),IF(LEFT(H143,1)="F",VLOOKUP(I143,GradingF!$A$2:$C$101,2,FALSE)," "))</f>
        <v>1</v>
      </c>
      <c r="K143" s="23">
        <f>IF(ISNUMBER(C143*J143),C143*J143," ")</f>
        <v>0.018206018518518517</v>
      </c>
    </row>
    <row r="144" spans="1:11" ht="12.75">
      <c r="A144" s="31">
        <v>137</v>
      </c>
      <c r="B144" s="21">
        <v>79</v>
      </c>
      <c r="C144" s="20">
        <v>0.018206018518518517</v>
      </c>
      <c r="D144" s="21" t="str">
        <f>VLOOKUP(B144,Entries!$A$2:$D$427,2,FALSE)</f>
        <v>Robert </v>
      </c>
      <c r="E144" s="21" t="str">
        <f>VLOOKUP(B144,Entries!$A$2:$D$427,3,FALSE)</f>
        <v>Jeffs</v>
      </c>
      <c r="F144" s="19" t="str">
        <f>VLOOKUP(B144,Entries!$A$2:$H$427,4,FALSE)</f>
        <v>City</v>
      </c>
      <c r="G144" s="19" t="str">
        <f>VLOOKUP(B144,Entries!$A$2:$H$427,5,FALSE)</f>
        <v>Rose Hill Comm Centre</v>
      </c>
      <c r="H144" s="19" t="str">
        <f>VLOOKUP(B144,Entries!$A$2:$H$427,6,FALSE)</f>
        <v>m</v>
      </c>
      <c r="I144" s="19">
        <f>VLOOKUP(B144,Entries!$A$2:$H$427,7,FALSE)</f>
        <v>28</v>
      </c>
      <c r="J144" s="22">
        <f>IF(LEFT(H144,1)="M",VLOOKUP(I144,GradingM!$A$2:$C$106,2,FALSE),IF(LEFT(H144,1)="F",VLOOKUP(I144,GradingF!$A$2:$C$101,2,FALSE)," "))</f>
        <v>1</v>
      </c>
      <c r="K144" s="23">
        <f>IF(ISNUMBER(C144*J144),C144*J144," ")</f>
        <v>0.018206018518518517</v>
      </c>
    </row>
    <row r="145" spans="1:11" ht="12.75">
      <c r="A145" s="31">
        <v>138</v>
      </c>
      <c r="B145" s="21">
        <v>131</v>
      </c>
      <c r="C145" s="20">
        <v>0.018831018518518518</v>
      </c>
      <c r="D145" s="21" t="str">
        <f>VLOOKUP(B145,Entries!$A$2:$D$427,2,FALSE)</f>
        <v>Antonia </v>
      </c>
      <c r="E145" s="21" t="str">
        <f>VLOOKUP(B145,Entries!$A$2:$D$427,3,FALSE)</f>
        <v>Pavalache</v>
      </c>
      <c r="F145" s="19" t="str">
        <f>VLOOKUP(B145,Entries!$A$2:$H$427,4,FALSE)</f>
        <v>County</v>
      </c>
      <c r="G145" s="19" t="str">
        <f>VLOOKUP(B145,Entries!$A$2:$H$427,5,FALSE)</f>
        <v>Santa's Assets</v>
      </c>
      <c r="H145" s="19" t="str">
        <f>VLOOKUP(B145,Entries!$A$2:$H$427,6,FALSE)</f>
        <v>f</v>
      </c>
      <c r="I145" s="19">
        <f>VLOOKUP(B145,Entries!$A$2:$H$427,7,FALSE)</f>
        <v>28</v>
      </c>
      <c r="J145" s="22">
        <f>IF(LEFT(H145,1)="M",VLOOKUP(I145,GradingM!$A$2:$C$106,2,FALSE),IF(LEFT(H145,1)="F",VLOOKUP(I145,GradingF!$A$2:$C$101,2,FALSE)," "))</f>
        <v>1</v>
      </c>
      <c r="K145" s="23">
        <f>IF(ISNUMBER(C145*J145),C145*J145," ")</f>
        <v>0.018831018518518518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Richardson, Julian - Social &amp; Community Services</dc:creator>
  <cp:keywords/>
  <dc:description/>
  <cp:lastModifiedBy>Paul Grimsdale</cp:lastModifiedBy>
  <cp:lastPrinted>2019-12-04T07:49:25Z</cp:lastPrinted>
  <dcterms:created xsi:type="dcterms:W3CDTF">2013-11-21T12:24:23Z</dcterms:created>
  <dcterms:modified xsi:type="dcterms:W3CDTF">2019-12-04T21:40:34Z</dcterms:modified>
  <cp:category/>
  <cp:version/>
  <cp:contentType/>
  <cp:contentStatus/>
</cp:coreProperties>
</file>